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289738\Desktop\"/>
    </mc:Choice>
  </mc:AlternateContent>
  <xr:revisionPtr revIDLastSave="0" documentId="13_ncr:1_{C736A951-C5C8-4F8E-8F0E-76F56AB9B480}" xr6:coauthVersionLast="47" xr6:coauthVersionMax="47" xr10:uidLastSave="{00000000-0000-0000-0000-000000000000}"/>
  <bookViews>
    <workbookView xWindow="3795" yWindow="1200" windowWidth="21330" windowHeight="14400" xr2:uid="{7A4A5EF1-7BDC-478B-BCBC-91BE44948231}"/>
  </bookViews>
  <sheets>
    <sheet name="要求事項" sheetId="1" r:id="rId1"/>
    <sheet name="動作・通信フロー" sheetId="11" r:id="rId2"/>
    <sheet name="配線システムズ" sheetId="9" r:id="rId3"/>
    <sheet name="CAN Protocol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7" i="1" l="1"/>
  <c r="J144" i="1"/>
  <c r="J143" i="1"/>
  <c r="J142" i="1"/>
  <c r="J141" i="1"/>
  <c r="J140" i="1"/>
  <c r="J138" i="1"/>
  <c r="J137" i="1"/>
  <c r="J47" i="1"/>
  <c r="J48" i="1"/>
  <c r="J127" i="1"/>
  <c r="J124" i="1"/>
  <c r="J67" i="1"/>
  <c r="J52" i="1"/>
  <c r="J117" i="1"/>
  <c r="J122" i="1"/>
  <c r="J118" i="1"/>
  <c r="J65" i="1"/>
  <c r="J50" i="1"/>
  <c r="J45" i="1"/>
  <c r="C38" i="7"/>
  <c r="C37" i="7"/>
</calcChain>
</file>

<file path=xl/sharedStrings.xml><?xml version="1.0" encoding="utf-8"?>
<sst xmlns="http://schemas.openxmlformats.org/spreadsheetml/2006/main" count="456" uniqueCount="394">
  <si>
    <t>定格出力</t>
    <rPh sb="0" eb="2">
      <t>テイカク</t>
    </rPh>
    <rPh sb="2" eb="4">
      <t>シュツリョク</t>
    </rPh>
    <phoneticPr fontId="1"/>
  </si>
  <si>
    <t>サージ出力</t>
    <rPh sb="3" eb="5">
      <t>シュツリョク</t>
    </rPh>
    <phoneticPr fontId="1"/>
  </si>
  <si>
    <t>最大効率</t>
    <rPh sb="0" eb="2">
      <t>サイダイ</t>
    </rPh>
    <rPh sb="2" eb="4">
      <t>コウリツ</t>
    </rPh>
    <phoneticPr fontId="1"/>
  </si>
  <si>
    <t>定格出力電圧</t>
    <rPh sb="4" eb="6">
      <t>デンアツ</t>
    </rPh>
    <phoneticPr fontId="1"/>
  </si>
  <si>
    <t>定格入力電圧</t>
    <rPh sb="2" eb="3">
      <t>ニュウ</t>
    </rPh>
    <phoneticPr fontId="1"/>
  </si>
  <si>
    <t>その他</t>
    <rPh sb="2" eb="3">
      <t>タ</t>
    </rPh>
    <phoneticPr fontId="1"/>
  </si>
  <si>
    <t>最大電圧</t>
    <rPh sb="0" eb="2">
      <t>サイダイ</t>
    </rPh>
    <rPh sb="2" eb="4">
      <t>デンアツ</t>
    </rPh>
    <phoneticPr fontId="1"/>
  </si>
  <si>
    <t>付き</t>
    <rPh sb="0" eb="1">
      <t>ツ</t>
    </rPh>
    <phoneticPr fontId="1"/>
  </si>
  <si>
    <t>88%以上</t>
    <rPh sb="3" eb="5">
      <t>イジョウ</t>
    </rPh>
    <phoneticPr fontId="1"/>
  </si>
  <si>
    <t>出力口</t>
    <rPh sb="0" eb="2">
      <t>シュツリョク</t>
    </rPh>
    <rPh sb="2" eb="3">
      <t>クチ</t>
    </rPh>
    <phoneticPr fontId="1"/>
  </si>
  <si>
    <t>定格電流</t>
    <rPh sb="0" eb="2">
      <t>テイカク</t>
    </rPh>
    <rPh sb="2" eb="4">
      <t>デンリュウ</t>
    </rPh>
    <phoneticPr fontId="1"/>
  </si>
  <si>
    <t>瞬間許容最大電流</t>
    <rPh sb="0" eb="2">
      <t>シュンカン</t>
    </rPh>
    <rPh sb="2" eb="4">
      <t>キョヨウ</t>
    </rPh>
    <rPh sb="4" eb="6">
      <t>サイダイ</t>
    </rPh>
    <rPh sb="6" eb="8">
      <t>デンリュウ</t>
    </rPh>
    <phoneticPr fontId="1"/>
  </si>
  <si>
    <t>最大入力電流</t>
    <rPh sb="0" eb="2">
      <t>サイダイ</t>
    </rPh>
    <rPh sb="2" eb="4">
      <t>ニュウリョク</t>
    </rPh>
    <rPh sb="4" eb="6">
      <t>デンリュウ</t>
    </rPh>
    <phoneticPr fontId="1"/>
  </si>
  <si>
    <t>最大出力電圧</t>
    <rPh sb="0" eb="2">
      <t>サイダイ</t>
    </rPh>
    <rPh sb="2" eb="4">
      <t>シュツリョク</t>
    </rPh>
    <rPh sb="4" eb="6">
      <t>デンアツ</t>
    </rPh>
    <phoneticPr fontId="1"/>
  </si>
  <si>
    <t>100VAC　50/60Hz　（自動識別）</t>
    <rPh sb="16" eb="18">
      <t>ジドウ</t>
    </rPh>
    <rPh sb="18" eb="20">
      <t>シキベツ</t>
    </rPh>
    <phoneticPr fontId="1"/>
  </si>
  <si>
    <t>最大電流</t>
    <rPh sb="0" eb="2">
      <t>サイダイ</t>
    </rPh>
    <rPh sb="2" eb="4">
      <t>デンリュウ</t>
    </rPh>
    <phoneticPr fontId="1"/>
  </si>
  <si>
    <t>➀AC出力部</t>
    <rPh sb="3" eb="5">
      <t>シュツリョク</t>
    </rPh>
    <rPh sb="5" eb="6">
      <t>ブ</t>
    </rPh>
    <phoneticPr fontId="1"/>
  </si>
  <si>
    <t>②USB出力部</t>
    <rPh sb="4" eb="6">
      <t>シュツリョク</t>
    </rPh>
    <rPh sb="6" eb="7">
      <t>ブ</t>
    </rPh>
    <phoneticPr fontId="1"/>
  </si>
  <si>
    <t>Ⅱ.要求事項</t>
    <rPh sb="2" eb="4">
      <t>ヨウキュウ</t>
    </rPh>
    <rPh sb="4" eb="6">
      <t>ジコウ</t>
    </rPh>
    <phoneticPr fontId="1"/>
  </si>
  <si>
    <t>定格充電出力</t>
    <rPh sb="0" eb="2">
      <t>テイカク</t>
    </rPh>
    <rPh sb="2" eb="4">
      <t>ジュウデン</t>
    </rPh>
    <rPh sb="4" eb="6">
      <t>シュツリョク</t>
    </rPh>
    <phoneticPr fontId="1"/>
  </si>
  <si>
    <t>2.公称電圧</t>
    <rPh sb="2" eb="4">
      <t>コウショウ</t>
    </rPh>
    <rPh sb="4" eb="6">
      <t>デンアツ</t>
    </rPh>
    <phoneticPr fontId="1"/>
  </si>
  <si>
    <t>充電器モード</t>
  </si>
  <si>
    <t>主電源スイッチ</t>
    <rPh sb="0" eb="3">
      <t>シュデンゲン</t>
    </rPh>
    <phoneticPr fontId="1"/>
  </si>
  <si>
    <t>1.基本機能</t>
    <rPh sb="2" eb="4">
      <t>キホン</t>
    </rPh>
    <rPh sb="4" eb="6">
      <t>キノウ</t>
    </rPh>
    <phoneticPr fontId="1"/>
  </si>
  <si>
    <t>2.起動・終了</t>
    <rPh sb="2" eb="4">
      <t>キドウ</t>
    </rPh>
    <rPh sb="5" eb="7">
      <t>シュウリョウ</t>
    </rPh>
    <phoneticPr fontId="1"/>
  </si>
  <si>
    <t>入力</t>
    <rPh sb="0" eb="2">
      <t>ニュウリョク</t>
    </rPh>
    <phoneticPr fontId="1"/>
  </si>
  <si>
    <t>出力</t>
    <rPh sb="0" eb="2">
      <t>シュツリョク</t>
    </rPh>
    <phoneticPr fontId="1"/>
  </si>
  <si>
    <t>最大入力電圧</t>
    <rPh sb="0" eb="2">
      <t>サイダイ</t>
    </rPh>
    <rPh sb="2" eb="4">
      <t>ニュウリョク</t>
    </rPh>
    <rPh sb="4" eb="6">
      <t>デンアツ</t>
    </rPh>
    <phoneticPr fontId="1"/>
  </si>
  <si>
    <t>接続部仕様</t>
    <rPh sb="0" eb="2">
      <t>セツゾク</t>
    </rPh>
    <rPh sb="2" eb="3">
      <t>ブ</t>
    </rPh>
    <rPh sb="3" eb="5">
      <t>シヨウ</t>
    </rPh>
    <phoneticPr fontId="1"/>
  </si>
  <si>
    <t>メーカーへ一任　※プラグタイプBのコード（1.5m）を付属のこと</t>
    <rPh sb="5" eb="7">
      <t>イチニン</t>
    </rPh>
    <rPh sb="27" eb="29">
      <t>フゾク</t>
    </rPh>
    <phoneticPr fontId="1"/>
  </si>
  <si>
    <t>　</t>
  </si>
  <si>
    <t>コネクタ</t>
    <phoneticPr fontId="1"/>
  </si>
  <si>
    <t>定格電圧</t>
    <rPh sb="0" eb="2">
      <t>テイカク</t>
    </rPh>
    <rPh sb="2" eb="4">
      <t>デンアツ</t>
    </rPh>
    <phoneticPr fontId="1"/>
  </si>
  <si>
    <t>カプラ</t>
    <phoneticPr fontId="1"/>
  </si>
  <si>
    <t>メーカーへ一任</t>
    <rPh sb="5" eb="7">
      <t>イチニン</t>
    </rPh>
    <phoneticPr fontId="1"/>
  </si>
  <si>
    <t>2極（+/－）</t>
    <rPh sb="1" eb="2">
      <t>キョク</t>
    </rPh>
    <phoneticPr fontId="1"/>
  </si>
  <si>
    <t>100VAC　50/60Hz</t>
  </si>
  <si>
    <t>30A</t>
  </si>
  <si>
    <t>TYPE-C</t>
  </si>
  <si>
    <t>x1　　/　100W MAX</t>
  </si>
  <si>
    <t>TYPE-A</t>
  </si>
  <si>
    <t>x2  /  3A MAX</t>
  </si>
  <si>
    <t>MAX 1500VA　×3口</t>
    <rPh sb="13" eb="14">
      <t>クチ</t>
    </rPh>
    <phoneticPr fontId="1"/>
  </si>
  <si>
    <t>LCDパネル</t>
    <phoneticPr fontId="1"/>
  </si>
  <si>
    <t>スイッチ</t>
    <phoneticPr fontId="1"/>
  </si>
  <si>
    <t>Ｔ．Ｂ．Ｄ（3D外観データを参照）</t>
    <rPh sb="8" eb="10">
      <t>ガイカン</t>
    </rPh>
    <rPh sb="14" eb="16">
      <t>サンショウ</t>
    </rPh>
    <phoneticPr fontId="1"/>
  </si>
  <si>
    <t>・バッテリーのみ接続時は、本スイッチ操作後にバッテリーからの5V給電が行われるので、</t>
    <rPh sb="8" eb="10">
      <t>セツゾク</t>
    </rPh>
    <rPh sb="10" eb="11">
      <t>ジ</t>
    </rPh>
    <rPh sb="13" eb="14">
      <t>ホン</t>
    </rPh>
    <rPh sb="18" eb="20">
      <t>ソウサ</t>
    </rPh>
    <rPh sb="20" eb="21">
      <t>ゴ</t>
    </rPh>
    <rPh sb="32" eb="34">
      <t>キュウデン</t>
    </rPh>
    <rPh sb="35" eb="36">
      <t>オコナ</t>
    </rPh>
    <phoneticPr fontId="1"/>
  </si>
  <si>
    <t>➀AC出力（W）</t>
    <rPh sb="3" eb="5">
      <t>シュツリョク</t>
    </rPh>
    <phoneticPr fontId="1"/>
  </si>
  <si>
    <t>②バッテリー残量 %</t>
    <rPh sb="6" eb="8">
      <t>ザンリョウ</t>
    </rPh>
    <phoneticPr fontId="1"/>
  </si>
  <si>
    <t>③充電中表示</t>
    <rPh sb="1" eb="3">
      <t>ジュウデン</t>
    </rPh>
    <rPh sb="3" eb="4">
      <t>チュウ</t>
    </rPh>
    <rPh sb="4" eb="6">
      <t>ヒョウジ</t>
    </rPh>
    <phoneticPr fontId="1"/>
  </si>
  <si>
    <t>バッテリー充電中のときに『充電中』を点滅　/　充電系統（エンジン　or　AC）を識別し点灯</t>
    <rPh sb="5" eb="7">
      <t>ジュウデン</t>
    </rPh>
    <rPh sb="7" eb="8">
      <t>チュウ</t>
    </rPh>
    <rPh sb="13" eb="15">
      <t>ジュウデン</t>
    </rPh>
    <rPh sb="15" eb="16">
      <t>チュウ</t>
    </rPh>
    <rPh sb="18" eb="20">
      <t>テンメツ</t>
    </rPh>
    <rPh sb="23" eb="27">
      <t>ジュウデンケイトウ</t>
    </rPh>
    <rPh sb="40" eb="42">
      <t>シキベツ</t>
    </rPh>
    <rPh sb="43" eb="45">
      <t>テントウ</t>
    </rPh>
    <phoneticPr fontId="1"/>
  </si>
  <si>
    <t>AC入力（商用電源）による給電でバッテリーへ充電するモード</t>
    <rPh sb="2" eb="4">
      <t>ニュウリョク</t>
    </rPh>
    <rPh sb="5" eb="7">
      <t>ショウヨウ</t>
    </rPh>
    <rPh sb="7" eb="9">
      <t>デンゲン</t>
    </rPh>
    <rPh sb="13" eb="15">
      <t>キュウデン</t>
    </rPh>
    <rPh sb="22" eb="24">
      <t>ジュウデン</t>
    </rPh>
    <phoneticPr fontId="1"/>
  </si>
  <si>
    <t>・本モードではエンジン発電入力部のFETスイッチは常時開（入力不可）とし、ポータブル電源機能</t>
    <rPh sb="1" eb="2">
      <t>ホン</t>
    </rPh>
    <rPh sb="11" eb="13">
      <t>ハツデン</t>
    </rPh>
    <rPh sb="13" eb="15">
      <t>ニュウリョク</t>
    </rPh>
    <rPh sb="15" eb="16">
      <t>ブ</t>
    </rPh>
    <rPh sb="25" eb="27">
      <t>ジョウジ</t>
    </rPh>
    <rPh sb="27" eb="28">
      <t>カイ</t>
    </rPh>
    <rPh sb="29" eb="31">
      <t>ニュウリョク</t>
    </rPh>
    <rPh sb="31" eb="33">
      <t>フカ</t>
    </rPh>
    <phoneticPr fontId="1"/>
  </si>
  <si>
    <t>接続したバッテリーからの給電によるポータブル電源モード</t>
    <phoneticPr fontId="1"/>
  </si>
  <si>
    <t>AC入力部（商用電源入力）</t>
    <rPh sb="2" eb="4">
      <t>ニュウリョク</t>
    </rPh>
    <rPh sb="4" eb="5">
      <t>ブ</t>
    </rPh>
    <phoneticPr fontId="1"/>
  </si>
  <si>
    <t>バッテリー入出力部</t>
    <rPh sb="5" eb="8">
      <t>ニュウシュツリョク</t>
    </rPh>
    <rPh sb="8" eb="9">
      <t>ブ</t>
    </rPh>
    <phoneticPr fontId="1"/>
  </si>
  <si>
    <t>パススルー入力部（エンジン発電入力）</t>
    <rPh sb="7" eb="8">
      <t>ブ</t>
    </rPh>
    <phoneticPr fontId="1"/>
  </si>
  <si>
    <t>3.インジケータ・操作パネル</t>
    <phoneticPr fontId="1"/>
  </si>
  <si>
    <t>4.電源入出力部</t>
    <rPh sb="2" eb="4">
      <t>デンゲン</t>
    </rPh>
    <rPh sb="4" eb="7">
      <t>ニュウシュツリョク</t>
    </rPh>
    <rPh sb="7" eb="8">
      <t>ブ</t>
    </rPh>
    <phoneticPr fontId="1"/>
  </si>
  <si>
    <t>5.ポータブル電源機能 出力部</t>
    <rPh sb="7" eb="9">
      <t>デンゲン</t>
    </rPh>
    <rPh sb="9" eb="11">
      <t>キノウ</t>
    </rPh>
    <rPh sb="12" eb="14">
      <t>シュツリョク</t>
    </rPh>
    <rPh sb="14" eb="15">
      <t>ブ</t>
    </rPh>
    <phoneticPr fontId="1"/>
  </si>
  <si>
    <t>8.外形</t>
    <rPh sb="2" eb="4">
      <t>ガイケイ</t>
    </rPh>
    <phoneticPr fontId="1"/>
  </si>
  <si>
    <t>9.重量</t>
    <rPh sb="2" eb="4">
      <t>ジュウリョウ</t>
    </rPh>
    <phoneticPr fontId="1"/>
  </si>
  <si>
    <t>11.その他</t>
    <rPh sb="5" eb="6">
      <t>タ</t>
    </rPh>
    <phoneticPr fontId="1"/>
  </si>
  <si>
    <t>Ⅳ.接続バッテリー仕様</t>
    <rPh sb="2" eb="4">
      <t>セツゾク</t>
    </rPh>
    <rPh sb="9" eb="11">
      <t>シヨウ</t>
    </rPh>
    <phoneticPr fontId="1"/>
  </si>
  <si>
    <t>周期通信情報（受信）</t>
    <rPh sb="2" eb="4">
      <t>ツウシン</t>
    </rPh>
    <rPh sb="4" eb="6">
      <t>ジョウホウ</t>
    </rPh>
    <rPh sb="7" eb="9">
      <t>ジュシン</t>
    </rPh>
    <phoneticPr fontId="1"/>
  </si>
  <si>
    <t>　　</t>
    <phoneticPr fontId="1"/>
  </si>
  <si>
    <t>　基板電源喪失とならないこと。</t>
    <rPh sb="1" eb="3">
      <t>キバン</t>
    </rPh>
    <rPh sb="3" eb="5">
      <t>デンゲン</t>
    </rPh>
    <rPh sb="5" eb="7">
      <t>ソウシツ</t>
    </rPh>
    <phoneticPr fontId="1"/>
  </si>
  <si>
    <t>　の給電によるポータブル電源機能を有すること。</t>
    <rPh sb="2" eb="4">
      <t>キュウデン</t>
    </rPh>
    <rPh sb="12" eb="14">
      <t>デンゲン</t>
    </rPh>
    <rPh sb="14" eb="16">
      <t>キノウ</t>
    </rPh>
    <rPh sb="17" eb="18">
      <t>ユウ</t>
    </rPh>
    <phoneticPr fontId="1"/>
  </si>
  <si>
    <t>6.通信機能</t>
    <rPh sb="2" eb="4">
      <t>ツウシン</t>
    </rPh>
    <rPh sb="4" eb="6">
      <t>キノウ</t>
    </rPh>
    <phoneticPr fontId="1"/>
  </si>
  <si>
    <t>1.電池容量</t>
    <rPh sb="2" eb="4">
      <t>デンチ</t>
    </rPh>
    <rPh sb="4" eb="6">
      <t>ヨウリョウ</t>
    </rPh>
    <phoneticPr fontId="1"/>
  </si>
  <si>
    <t>7.最大電圧</t>
    <rPh sb="2" eb="4">
      <t>サイダイ</t>
    </rPh>
    <rPh sb="4" eb="6">
      <t>デンアツ</t>
    </rPh>
    <phoneticPr fontId="1"/>
  </si>
  <si>
    <t>10.電池仕様</t>
    <rPh sb="3" eb="5">
      <t>デンチ</t>
    </rPh>
    <rPh sb="5" eb="7">
      <t>シヨウ</t>
    </rPh>
    <phoneticPr fontId="1"/>
  </si>
  <si>
    <t>11.定格放電性能</t>
    <rPh sb="3" eb="5">
      <t>テイカク</t>
    </rPh>
    <rPh sb="5" eb="7">
      <t>ホウデン</t>
    </rPh>
    <rPh sb="7" eb="9">
      <t>セイノウ</t>
    </rPh>
    <phoneticPr fontId="1"/>
  </si>
  <si>
    <t>12.定格充電性能</t>
    <rPh sb="3" eb="5">
      <t>テイカク</t>
    </rPh>
    <rPh sb="5" eb="7">
      <t>ジュウデン</t>
    </rPh>
    <phoneticPr fontId="1"/>
  </si>
  <si>
    <t>14.通信機能</t>
    <rPh sb="3" eb="5">
      <t>ツウシン</t>
    </rPh>
    <rPh sb="5" eb="7">
      <t>キノウ</t>
    </rPh>
    <phoneticPr fontId="1"/>
  </si>
  <si>
    <t>15.使用環境温度</t>
    <rPh sb="3" eb="5">
      <t>シヨウ</t>
    </rPh>
    <rPh sb="5" eb="7">
      <t>カンキョウ</t>
    </rPh>
    <rPh sb="7" eb="9">
      <t>オンド</t>
    </rPh>
    <phoneticPr fontId="1"/>
  </si>
  <si>
    <t>・起動電源は、AC100V（商用電源）を接続時は当該電源、バッテリーのみ接続の場合はバッテリーからの</t>
    <rPh sb="1" eb="3">
      <t>キドウ</t>
    </rPh>
    <rPh sb="3" eb="5">
      <t>デンゲン</t>
    </rPh>
    <rPh sb="14" eb="16">
      <t>ショウヨウ</t>
    </rPh>
    <rPh sb="16" eb="18">
      <t>デンゲン</t>
    </rPh>
    <rPh sb="20" eb="22">
      <t>セツゾク</t>
    </rPh>
    <rPh sb="22" eb="23">
      <t>ジ</t>
    </rPh>
    <rPh sb="24" eb="26">
      <t>トウガイ</t>
    </rPh>
    <rPh sb="26" eb="28">
      <t>デンゲン</t>
    </rPh>
    <rPh sb="36" eb="38">
      <t>セツゾク</t>
    </rPh>
    <rPh sb="39" eb="41">
      <t>バアイ</t>
    </rPh>
    <phoneticPr fontId="1"/>
  </si>
  <si>
    <t>　のこと。</t>
    <phoneticPr fontId="1"/>
  </si>
  <si>
    <t>10.使用環境条件</t>
    <rPh sb="3" eb="5">
      <t>シヨウ</t>
    </rPh>
    <rPh sb="5" eb="7">
      <t>カンキョウ</t>
    </rPh>
    <rPh sb="7" eb="9">
      <t>ジョウケン</t>
    </rPh>
    <phoneticPr fontId="1"/>
  </si>
  <si>
    <t>電源ON</t>
    <rPh sb="0" eb="2">
      <t>デンゲン</t>
    </rPh>
    <phoneticPr fontId="1"/>
  </si>
  <si>
    <t>バッテリー</t>
    <phoneticPr fontId="1"/>
  </si>
  <si>
    <t>Ⅲ.各モードの動作要求事項</t>
    <rPh sb="2" eb="3">
      <t>カク</t>
    </rPh>
    <rPh sb="7" eb="9">
      <t>ドウサ</t>
    </rPh>
    <rPh sb="9" eb="11">
      <t>ヨウキュウ</t>
    </rPh>
    <rPh sb="11" eb="13">
      <t>ジコウ</t>
    </rPh>
    <phoneticPr fontId="1"/>
  </si>
  <si>
    <t>⑤エラー表示</t>
    <rPh sb="4" eb="6">
      <t>ヒョウジ</t>
    </rPh>
    <phoneticPr fontId="1"/>
  </si>
  <si>
    <t>USBの出力時に点灯</t>
    <rPh sb="4" eb="6">
      <t>シュツリョク</t>
    </rPh>
    <rPh sb="6" eb="7">
      <t>ジ</t>
    </rPh>
    <rPh sb="8" eb="10">
      <t>テントウ</t>
    </rPh>
    <phoneticPr fontId="1"/>
  </si>
  <si>
    <t>CAN通信(周期通信開始）</t>
    <rPh sb="3" eb="5">
      <t>ツウシン</t>
    </rPh>
    <rPh sb="6" eb="8">
      <t>シュウキ</t>
    </rPh>
    <rPh sb="8" eb="10">
      <t>ツウシン</t>
    </rPh>
    <rPh sb="10" eb="12">
      <t>カイシ</t>
    </rPh>
    <phoneticPr fontId="1"/>
  </si>
  <si>
    <t>CAN通信(周期通信受信）</t>
    <rPh sb="3" eb="5">
      <t>ツウシン</t>
    </rPh>
    <rPh sb="6" eb="8">
      <t>シュウキ</t>
    </rPh>
    <rPh sb="8" eb="10">
      <t>ツウシン</t>
    </rPh>
    <rPh sb="10" eb="12">
      <t>ジュシン</t>
    </rPh>
    <phoneticPr fontId="1"/>
  </si>
  <si>
    <t>8.瞬間許容最大電流</t>
    <rPh sb="2" eb="4">
      <t>シュンカン</t>
    </rPh>
    <rPh sb="4" eb="6">
      <t>キョヨウ</t>
    </rPh>
    <rPh sb="6" eb="8">
      <t>サイダイ</t>
    </rPh>
    <rPh sb="8" eb="10">
      <t>デンリュウ</t>
    </rPh>
    <phoneticPr fontId="1"/>
  </si>
  <si>
    <t>運転：-10℃～45℃　/　保管：-20℃～55℃</t>
    <rPh sb="0" eb="2">
      <t>ウンテン</t>
    </rPh>
    <rPh sb="14" eb="16">
      <t>ホカン</t>
    </rPh>
    <phoneticPr fontId="1"/>
  </si>
  <si>
    <t>　（誤操作、異常検知対応）</t>
    <rPh sb="2" eb="5">
      <t>ゴソウサ</t>
    </rPh>
    <rPh sb="6" eb="8">
      <t>イジョウ</t>
    </rPh>
    <rPh sb="8" eb="10">
      <t>ケンチ</t>
    </rPh>
    <rPh sb="10" eb="12">
      <t>タイオウ</t>
    </rPh>
    <phoneticPr fontId="1"/>
  </si>
  <si>
    <t>コネクタ仕様</t>
    <rPh sb="4" eb="6">
      <t>シヨウ</t>
    </rPh>
    <phoneticPr fontId="1"/>
  </si>
  <si>
    <t>ハーネス長</t>
    <phoneticPr fontId="1"/>
  </si>
  <si>
    <t>0.75m</t>
    <phoneticPr fontId="1"/>
  </si>
  <si>
    <r>
      <t>バッテリー残量を表示（ 電圧ベース / 10％単位） /  バッテリー接続がないときは"</t>
    </r>
    <r>
      <rPr>
        <sz val="10"/>
        <color theme="1"/>
        <rFont val="游ゴシック"/>
        <family val="3"/>
        <charset val="128"/>
        <scheme val="minor"/>
      </rPr>
      <t>－－</t>
    </r>
    <r>
      <rPr>
        <sz val="10"/>
        <color theme="1"/>
        <rFont val="游ゴシック"/>
        <family val="2"/>
        <charset val="128"/>
        <scheme val="minor"/>
      </rPr>
      <t>"表示</t>
    </r>
    <rPh sb="5" eb="7">
      <t>ザンリョウ</t>
    </rPh>
    <rPh sb="8" eb="10">
      <t>ヒョウジ</t>
    </rPh>
    <rPh sb="12" eb="14">
      <t>デンアツ</t>
    </rPh>
    <rPh sb="23" eb="25">
      <t>タンイ</t>
    </rPh>
    <rPh sb="35" eb="37">
      <t>セツゾク</t>
    </rPh>
    <rPh sb="47" eb="49">
      <t>ヒョウジ</t>
    </rPh>
    <phoneticPr fontId="1"/>
  </si>
  <si>
    <t>AC100V OUTからの総出力を表示　/　出力がないときは"－－"表示</t>
    <rPh sb="13" eb="16">
      <t>ソウシュツリョク</t>
    </rPh>
    <rPh sb="17" eb="19">
      <t>ヒョウジ</t>
    </rPh>
    <rPh sb="22" eb="24">
      <t>シュツリョク</t>
    </rPh>
    <rPh sb="34" eb="36">
      <t>ヒョウジ</t>
    </rPh>
    <phoneticPr fontId="1"/>
  </si>
  <si>
    <t>　各運転モードの動作要求事項は表Ⅲを参照のこと。</t>
    <phoneticPr fontId="1"/>
  </si>
  <si>
    <t>・外装部に設けられた主電源スイッチのON-OFF操作により、システムの起動・終了が可能なこと。</t>
    <rPh sb="1" eb="4">
      <t>ガイソウブ</t>
    </rPh>
    <rPh sb="5" eb="6">
      <t>モウ</t>
    </rPh>
    <rPh sb="10" eb="13">
      <t>シュデンゲン</t>
    </rPh>
    <rPh sb="24" eb="26">
      <t>ソウサ</t>
    </rPh>
    <rPh sb="35" eb="37">
      <t>キドウ</t>
    </rPh>
    <rPh sb="38" eb="40">
      <t>シュウリョウ</t>
    </rPh>
    <rPh sb="41" eb="43">
      <t>カノウ</t>
    </rPh>
    <phoneticPr fontId="1"/>
  </si>
  <si>
    <t>・バッテリーのメインラインからの出力が遮断されたことを検知した場合は、システム終了のこと。</t>
    <rPh sb="16" eb="18">
      <t>シュツリョク</t>
    </rPh>
    <rPh sb="19" eb="21">
      <t>シャダン</t>
    </rPh>
    <rPh sb="27" eb="29">
      <t>ケンチ</t>
    </rPh>
    <rPh sb="31" eb="33">
      <t>バアイ</t>
    </rPh>
    <rPh sb="39" eb="41">
      <t>シュウリョウ</t>
    </rPh>
    <phoneticPr fontId="1"/>
  </si>
  <si>
    <t>・AC電源（商用電源）接続時は、本スイッチの操作検知により起動のこと。</t>
    <rPh sb="3" eb="5">
      <t>デンゲン</t>
    </rPh>
    <rPh sb="6" eb="8">
      <t>ショウヨウ</t>
    </rPh>
    <rPh sb="8" eb="10">
      <t>デンゲン</t>
    </rPh>
    <rPh sb="11" eb="13">
      <t>セツゾク</t>
    </rPh>
    <rPh sb="13" eb="14">
      <t>ジ</t>
    </rPh>
    <rPh sb="16" eb="17">
      <t>ホン</t>
    </rPh>
    <rPh sb="22" eb="24">
      <t>ソウサ</t>
    </rPh>
    <rPh sb="24" eb="26">
      <t>ケンチ</t>
    </rPh>
    <rPh sb="29" eb="31">
      <t>キドウ</t>
    </rPh>
    <phoneticPr fontId="1"/>
  </si>
  <si>
    <r>
      <t>・OFF</t>
    </r>
    <r>
      <rPr>
        <sz val="10"/>
        <color theme="1"/>
        <rFont val="Segoe UI Symbol"/>
        <family val="2"/>
      </rPr>
      <t>➾</t>
    </r>
    <r>
      <rPr>
        <sz val="10"/>
        <color theme="1"/>
        <rFont val="游ゴシック"/>
        <family val="2"/>
        <charset val="128"/>
        <scheme val="minor"/>
      </rPr>
      <t>ON時にバッテリーからのID端子をGND接続すること。　（配線システム図参照）</t>
    </r>
    <rPh sb="7" eb="8">
      <t>ジ</t>
    </rPh>
    <rPh sb="19" eb="21">
      <t>タンシ</t>
    </rPh>
    <rPh sb="25" eb="27">
      <t>セツゾク</t>
    </rPh>
    <rPh sb="34" eb="36">
      <t>ハイセン</t>
    </rPh>
    <rPh sb="40" eb="41">
      <t>ズ</t>
    </rPh>
    <rPh sb="41" eb="43">
      <t>サンショウ</t>
    </rPh>
    <phoneticPr fontId="1"/>
  </si>
  <si>
    <t>　その給電によりシステム起動のこと。</t>
    <rPh sb="3" eb="5">
      <t>キュウデン</t>
    </rPh>
    <rPh sb="12" eb="14">
      <t>キドウ</t>
    </rPh>
    <phoneticPr fontId="1"/>
  </si>
  <si>
    <t>入力口からFETスイッチを介して、バッテリーへ給電する系統とすること。</t>
    <phoneticPr fontId="1"/>
  </si>
  <si>
    <t>また、上記FETスイッチはバッテリー接続時かつバッテリー充電が可の場合のみONとなること。</t>
    <rPh sb="3" eb="5">
      <t>ジョウキ</t>
    </rPh>
    <rPh sb="18" eb="20">
      <t>セツゾク</t>
    </rPh>
    <rPh sb="20" eb="21">
      <t>ジ</t>
    </rPh>
    <rPh sb="28" eb="30">
      <t>ジュウデン</t>
    </rPh>
    <rPh sb="31" eb="32">
      <t>カ</t>
    </rPh>
    <rPh sb="33" eb="35">
      <t>バアイ</t>
    </rPh>
    <phoneticPr fontId="1"/>
  </si>
  <si>
    <t>CAN Protocol</t>
    <phoneticPr fontId="1"/>
  </si>
  <si>
    <t>接続機器</t>
    <rPh sb="0" eb="2">
      <t>セツゾク</t>
    </rPh>
    <rPh sb="2" eb="4">
      <t>キキ</t>
    </rPh>
    <phoneticPr fontId="1"/>
  </si>
  <si>
    <t>メッセージ名</t>
    <rPh sb="5" eb="6">
      <t>メイ</t>
    </rPh>
    <phoneticPr fontId="1"/>
  </si>
  <si>
    <t>送信内容</t>
    <rPh sb="0" eb="2">
      <t>ソウシン</t>
    </rPh>
    <rPh sb="2" eb="4">
      <t>ナイヨウ</t>
    </rPh>
    <phoneticPr fontId="1"/>
  </si>
  <si>
    <t>周期</t>
    <rPh sb="0" eb="2">
      <t>シュウキ</t>
    </rPh>
    <phoneticPr fontId="1"/>
  </si>
  <si>
    <t>Start
Bit</t>
    <phoneticPr fontId="1"/>
  </si>
  <si>
    <t>Bit
Size</t>
    <phoneticPr fontId="1"/>
  </si>
  <si>
    <t>備考</t>
    <rPh sb="0" eb="2">
      <t>ビコウ</t>
    </rPh>
    <phoneticPr fontId="1"/>
  </si>
  <si>
    <t>From</t>
    <phoneticPr fontId="1"/>
  </si>
  <si>
    <t>to</t>
    <phoneticPr fontId="1"/>
  </si>
  <si>
    <t>3000VA</t>
    <phoneticPr fontId="1"/>
  </si>
  <si>
    <t>3000VA (総出力)</t>
    <phoneticPr fontId="1"/>
  </si>
  <si>
    <t>4000VA</t>
    <phoneticPr fontId="1"/>
  </si>
  <si>
    <t>上記外はCF-3K-48準拠とし、不成立・不明部分が発生した場合は都度協議とする。</t>
    <rPh sb="0" eb="2">
      <t>ジョウキ</t>
    </rPh>
    <rPh sb="2" eb="3">
      <t>ガイ</t>
    </rPh>
    <rPh sb="12" eb="14">
      <t>ジュンキョ</t>
    </rPh>
    <rPh sb="17" eb="20">
      <t>フセイリツ</t>
    </rPh>
    <rPh sb="21" eb="25">
      <t>フメイブブン</t>
    </rPh>
    <rPh sb="26" eb="28">
      <t>ハッセイ</t>
    </rPh>
    <rPh sb="30" eb="32">
      <t>バアイ</t>
    </rPh>
    <rPh sb="33" eb="35">
      <t>ツド</t>
    </rPh>
    <rPh sb="35" eb="37">
      <t>キョウギ</t>
    </rPh>
    <phoneticPr fontId="1"/>
  </si>
  <si>
    <t>13.BMS</t>
    <phoneticPr fontId="1"/>
  </si>
  <si>
    <t>0x1015</t>
  </si>
  <si>
    <t>0x1016</t>
  </si>
  <si>
    <t>register
address</t>
    <phoneticPr fontId="1"/>
  </si>
  <si>
    <t>0:normal
1:active</t>
    <phoneticPr fontId="1"/>
  </si>
  <si>
    <t>0x1017</t>
    <phoneticPr fontId="1"/>
  </si>
  <si>
    <t>0x0113</t>
    <phoneticPr fontId="1"/>
  </si>
  <si>
    <t>0x0114</t>
  </si>
  <si>
    <t>0x0115</t>
  </si>
  <si>
    <t>0x0116</t>
  </si>
  <si>
    <t>0.001Ah</t>
    <phoneticPr fontId="1"/>
  </si>
  <si>
    <t>10～15</t>
    <phoneticPr fontId="1"/>
  </si>
  <si>
    <t>0～15</t>
    <phoneticPr fontId="1"/>
  </si>
  <si>
    <t>0x1014</t>
    <phoneticPr fontId="1"/>
  </si>
  <si>
    <t>online status</t>
    <phoneticPr fontId="1"/>
  </si>
  <si>
    <t>各1</t>
    <rPh sb="0" eb="1">
      <t>カク</t>
    </rPh>
    <phoneticPr fontId="1"/>
  </si>
  <si>
    <t>Unit:0.01V
すべてのモジュールがオフライン:0xFFFF</t>
    <phoneticPr fontId="1"/>
  </si>
  <si>
    <t>Unit:0.1A
すべてのモジュールがオフライン:0xFFFF</t>
    <phoneticPr fontId="1"/>
  </si>
  <si>
    <t>BAT</t>
    <phoneticPr fontId="1"/>
  </si>
  <si>
    <t>Manufacture</t>
    <phoneticPr fontId="1"/>
  </si>
  <si>
    <t>name</t>
    <phoneticPr fontId="1"/>
  </si>
  <si>
    <t>Frame
Direction</t>
    <phoneticPr fontId="1"/>
  </si>
  <si>
    <t>Reserve1</t>
    <phoneticPr fontId="1"/>
  </si>
  <si>
    <t>Definition</t>
    <phoneticPr fontId="1"/>
  </si>
  <si>
    <t>Frame transmission
direction</t>
    <phoneticPr fontId="1"/>
  </si>
  <si>
    <t>Value</t>
    <phoneticPr fontId="1"/>
  </si>
  <si>
    <t>Remark</t>
    <phoneticPr fontId="1"/>
  </si>
  <si>
    <t>0:Slave-＞Host
1:Host-＞Slave</t>
    <phoneticPr fontId="1"/>
  </si>
  <si>
    <t>Default at 0</t>
    <phoneticPr fontId="1"/>
  </si>
  <si>
    <t>Destination
Address</t>
    <phoneticPr fontId="1"/>
  </si>
  <si>
    <t>Frame receiver address</t>
    <phoneticPr fontId="1"/>
  </si>
  <si>
    <t>Frame sender address</t>
    <phoneticPr fontId="1"/>
  </si>
  <si>
    <t>Source
Address</t>
    <phoneticPr fontId="1"/>
  </si>
  <si>
    <t>Reserve2</t>
    <phoneticPr fontId="1"/>
  </si>
  <si>
    <t>End Frame
Sign</t>
    <phoneticPr fontId="1"/>
  </si>
  <si>
    <t>Frame
Order</t>
    <phoneticPr fontId="1"/>
  </si>
  <si>
    <t>Sign of last frame in
multiple frame</t>
    <phoneticPr fontId="1"/>
  </si>
  <si>
    <t>Frame sending order</t>
    <phoneticPr fontId="1"/>
  </si>
  <si>
    <t>0:Not-end frame
1:End frame</t>
    <phoneticPr fontId="1"/>
  </si>
  <si>
    <t>0～31</t>
    <phoneticPr fontId="1"/>
  </si>
  <si>
    <t>Upper Controller/ Host
Battery System/Slave</t>
    <phoneticPr fontId="1"/>
  </si>
  <si>
    <t>Master Battery Default Address is1</t>
    <phoneticPr fontId="1"/>
  </si>
  <si>
    <t>The last frame(either single/multiple)
such bit shell be 1</t>
    <phoneticPr fontId="1"/>
  </si>
  <si>
    <t>Oreder starting from 0</t>
    <phoneticPr fontId="1"/>
  </si>
  <si>
    <t xml:space="preserve">CAN Data
Segment </t>
    <phoneticPr fontId="1"/>
  </si>
  <si>
    <t>Modbus
Data</t>
    <phoneticPr fontId="1"/>
  </si>
  <si>
    <t>Byte0</t>
    <phoneticPr fontId="1"/>
  </si>
  <si>
    <t>Byte1</t>
  </si>
  <si>
    <t>Byte2</t>
  </si>
  <si>
    <t>Byte3</t>
  </si>
  <si>
    <t>Byte5</t>
  </si>
  <si>
    <t>Byte6</t>
  </si>
  <si>
    <t>Byte7</t>
  </si>
  <si>
    <t>Slave
address</t>
    <phoneticPr fontId="1"/>
  </si>
  <si>
    <t>Function
Code</t>
    <phoneticPr fontId="1"/>
  </si>
  <si>
    <t>Register
address
MS byte</t>
    <phoneticPr fontId="1"/>
  </si>
  <si>
    <t>Register
address
LS byte</t>
    <phoneticPr fontId="1"/>
  </si>
  <si>
    <t>Register
amount
MS byte</t>
    <phoneticPr fontId="1"/>
  </si>
  <si>
    <t>Register
amount
LS byte</t>
    <phoneticPr fontId="1"/>
  </si>
  <si>
    <t>Byte4</t>
    <phoneticPr fontId="1"/>
  </si>
  <si>
    <t>CRC16
LS byte
CRC16</t>
    <phoneticPr fontId="1"/>
  </si>
  <si>
    <t>CRC16
MS byte
CRC16</t>
    <phoneticPr fontId="1"/>
  </si>
  <si>
    <t>Modbus
Slave
Address</t>
    <phoneticPr fontId="1"/>
  </si>
  <si>
    <t>Register
Address
Scope</t>
    <phoneticPr fontId="1"/>
  </si>
  <si>
    <t>Data Type</t>
    <phoneticPr fontId="1"/>
  </si>
  <si>
    <t>Content</t>
    <phoneticPr fontId="1"/>
  </si>
  <si>
    <t>0x1～0x10</t>
    <phoneticPr fontId="1"/>
  </si>
  <si>
    <t>0xFF</t>
    <phoneticPr fontId="1"/>
  </si>
  <si>
    <t>0x1000～0x17FF</t>
    <phoneticPr fontId="1"/>
  </si>
  <si>
    <t>U16</t>
    <phoneticPr fontId="1"/>
  </si>
  <si>
    <t>0x1800～0x1FFF</t>
    <phoneticPr fontId="1"/>
  </si>
  <si>
    <t>Communication Serial Connection Information</t>
    <phoneticPr fontId="1"/>
  </si>
  <si>
    <t>Product Basic Information</t>
    <phoneticPr fontId="1"/>
  </si>
  <si>
    <t>1.　定時通信</t>
    <rPh sb="3" eb="5">
      <t>テイジ</t>
    </rPh>
    <rPh sb="5" eb="7">
      <t>ツウシン</t>
    </rPh>
    <phoneticPr fontId="1"/>
  </si>
  <si>
    <t>0～15</t>
  </si>
  <si>
    <t>0～15</t>
    <phoneticPr fontId="1"/>
  </si>
  <si>
    <t>Bat_State</t>
    <phoneticPr fontId="1"/>
  </si>
  <si>
    <t>Bat_Elect</t>
    <phoneticPr fontId="1"/>
  </si>
  <si>
    <r>
      <t>バッテリー</t>
    </r>
    <r>
      <rPr>
        <sz val="10"/>
        <color theme="1"/>
        <rFont val="Segoe UI Symbol"/>
        <family val="3"/>
      </rPr>
      <t>➾</t>
    </r>
    <r>
      <rPr>
        <sz val="10"/>
        <color theme="1"/>
        <rFont val="游ゴシック"/>
        <family val="3"/>
        <charset val="128"/>
      </rPr>
      <t>接続機器</t>
    </r>
    <r>
      <rPr>
        <sz val="10"/>
        <color theme="1"/>
        <rFont val="游ゴシック"/>
        <family val="3"/>
        <charset val="128"/>
        <scheme val="minor"/>
      </rPr>
      <t>（受信）</t>
    </r>
    <rPh sb="6" eb="8">
      <t>セツゾク</t>
    </rPh>
    <rPh sb="8" eb="10">
      <t>キキ</t>
    </rPh>
    <rPh sb="11" eb="13">
      <t>ジュシン</t>
    </rPh>
    <phoneticPr fontId="1"/>
  </si>
  <si>
    <t>（1）Bat_State</t>
    <phoneticPr fontId="1"/>
  </si>
  <si>
    <t>（3）Bat_Elect</t>
    <phoneticPr fontId="1"/>
  </si>
  <si>
    <t>(1)BATTERY(ENAX)　⇒　接続機器(インバーター付充電器(BMO))</t>
    <rPh sb="19" eb="21">
      <t>セツゾク</t>
    </rPh>
    <rPh sb="21" eb="23">
      <t>キキ</t>
    </rPh>
    <rPh sb="30" eb="31">
      <t>ツ</t>
    </rPh>
    <rPh sb="31" eb="34">
      <t>ジュウデンキ</t>
    </rPh>
    <phoneticPr fontId="1"/>
  </si>
  <si>
    <t>・商用電源（AC100V）からの給電によるDC48Vバッテリーの充電器機能と、前述のDC48Vバッテリーから</t>
    <rPh sb="1" eb="3">
      <t>ショウヨウ</t>
    </rPh>
    <rPh sb="3" eb="5">
      <t>デンゲン</t>
    </rPh>
    <rPh sb="16" eb="18">
      <t>キュウデン</t>
    </rPh>
    <rPh sb="32" eb="34">
      <t>ジュウデン</t>
    </rPh>
    <rPh sb="34" eb="35">
      <t>キ</t>
    </rPh>
    <rPh sb="35" eb="37">
      <t>キノウ</t>
    </rPh>
    <rPh sb="39" eb="41">
      <t>ゼンジュツ</t>
    </rPh>
    <phoneticPr fontId="1"/>
  </si>
  <si>
    <t>　上述のポータブル電源機能の動作時は、本機に接続されるDC48Vバッテリーへ充電する機能を有すること。</t>
    <rPh sb="38" eb="40">
      <t>ジュウデン</t>
    </rPh>
    <rPh sb="42" eb="44">
      <t>キノウ</t>
    </rPh>
    <phoneticPr fontId="1"/>
  </si>
  <si>
    <t>周期通信情報</t>
    <rPh sb="0" eb="2">
      <t>シュウキ</t>
    </rPh>
    <rPh sb="2" eb="4">
      <t>ツウシン</t>
    </rPh>
    <rPh sb="4" eb="6">
      <t>ジョウホウ</t>
    </rPh>
    <phoneticPr fontId="1"/>
  </si>
  <si>
    <t>①残留容量
(高ビッド)</t>
    <rPh sb="1" eb="3">
      <t>ザンリュウ</t>
    </rPh>
    <rPh sb="3" eb="5">
      <t>ヨウリョウ</t>
    </rPh>
    <rPh sb="7" eb="8">
      <t>コウ</t>
    </rPh>
    <phoneticPr fontId="1"/>
  </si>
  <si>
    <t>①残留容量
(低ビッド)</t>
    <rPh sb="1" eb="3">
      <t>ザンリュウ</t>
    </rPh>
    <rPh sb="3" eb="5">
      <t>ヨウリョウ</t>
    </rPh>
    <rPh sb="7" eb="8">
      <t>ヒク</t>
    </rPh>
    <phoneticPr fontId="1"/>
  </si>
  <si>
    <t>②使用可能容量
(高ビッド)</t>
    <rPh sb="1" eb="3">
      <t>シヨウ</t>
    </rPh>
    <rPh sb="3" eb="5">
      <t>カノウ</t>
    </rPh>
    <rPh sb="5" eb="7">
      <t>ヨウリョウ</t>
    </rPh>
    <rPh sb="9" eb="10">
      <t>タカ</t>
    </rPh>
    <phoneticPr fontId="1"/>
  </si>
  <si>
    <t>②使用可能容量
(低ビッド)</t>
    <rPh sb="1" eb="3">
      <t>シヨウ</t>
    </rPh>
    <rPh sb="3" eb="5">
      <t>カノウ</t>
    </rPh>
    <phoneticPr fontId="1"/>
  </si>
  <si>
    <t>残留容量</t>
    <rPh sb="0" eb="2">
      <t>ザンリュウ</t>
    </rPh>
    <rPh sb="2" eb="4">
      <t>ヨウリョウ</t>
    </rPh>
    <phoneticPr fontId="1"/>
  </si>
  <si>
    <t>使用可能容量</t>
    <phoneticPr fontId="1"/>
  </si>
  <si>
    <t>警告状態1</t>
    <rPh sb="0" eb="2">
      <t>ケイコク</t>
    </rPh>
    <rPh sb="2" eb="4">
      <t>ジョウタイ</t>
    </rPh>
    <phoneticPr fontId="1"/>
  </si>
  <si>
    <t>警告状態2</t>
    <phoneticPr fontId="1"/>
  </si>
  <si>
    <t>合計電圧</t>
    <rPh sb="0" eb="2">
      <t>ゴウケイ</t>
    </rPh>
    <rPh sb="2" eb="4">
      <t>デンアツ</t>
    </rPh>
    <phoneticPr fontId="1"/>
  </si>
  <si>
    <t>合計電流</t>
    <rPh sb="0" eb="2">
      <t>ゴウケイ</t>
    </rPh>
    <rPh sb="2" eb="4">
      <t>デンリュウ</t>
    </rPh>
    <phoneticPr fontId="1"/>
  </si>
  <si>
    <t>エンジン</t>
    <phoneticPr fontId="1"/>
  </si>
  <si>
    <t>起動</t>
    <rPh sb="0" eb="2">
      <t>キドウ</t>
    </rPh>
    <phoneticPr fontId="1"/>
  </si>
  <si>
    <t>＜配線システム図＞</t>
    <rPh sb="1" eb="3">
      <t>ハイセン</t>
    </rPh>
    <rPh sb="7" eb="8">
      <t>ズ</t>
    </rPh>
    <phoneticPr fontId="1"/>
  </si>
  <si>
    <t>AC100V出力付きDC充電器</t>
    <rPh sb="6" eb="8">
      <t>シュツリョク</t>
    </rPh>
    <rPh sb="8" eb="9">
      <t>ツ</t>
    </rPh>
    <rPh sb="12" eb="15">
      <t>ジュウデンキ</t>
    </rPh>
    <phoneticPr fontId="1"/>
  </si>
  <si>
    <t>DCバッテリー</t>
    <phoneticPr fontId="1"/>
  </si>
  <si>
    <t>エンジン発電機</t>
    <rPh sb="4" eb="7">
      <t>ハツデンキ</t>
    </rPh>
    <phoneticPr fontId="1"/>
  </si>
  <si>
    <t>＋(DC48V)</t>
    <phoneticPr fontId="1"/>
  </si>
  <si>
    <t>＋(DC48V)</t>
  </si>
  <si>
    <t>－(GND)</t>
    <phoneticPr fontId="1"/>
  </si>
  <si>
    <t>－(GND)</t>
  </si>
  <si>
    <t>CAN LOW</t>
    <phoneticPr fontId="1"/>
  </si>
  <si>
    <t>CAN LOW</t>
  </si>
  <si>
    <t>CAN HIGH</t>
    <phoneticPr fontId="1"/>
  </si>
  <si>
    <t>CAN HIGH</t>
  </si>
  <si>
    <t>DC/AC
変換器</t>
    <rPh sb="6" eb="8">
      <t>ヘンカン</t>
    </rPh>
    <rPh sb="8" eb="9">
      <t>キ</t>
    </rPh>
    <phoneticPr fontId="1"/>
  </si>
  <si>
    <t>AC100V IN</t>
    <phoneticPr fontId="1"/>
  </si>
  <si>
    <t>商用電源</t>
    <rPh sb="0" eb="2">
      <t>ショウヨウ</t>
    </rPh>
    <rPh sb="2" eb="4">
      <t>デンゲン</t>
    </rPh>
    <phoneticPr fontId="1"/>
  </si>
  <si>
    <t>GND</t>
    <phoneticPr fontId="1"/>
  </si>
  <si>
    <t>GND</t>
  </si>
  <si>
    <t>AC100V OUT</t>
    <phoneticPr fontId="1"/>
  </si>
  <si>
    <t>MCU</t>
    <phoneticPr fontId="1"/>
  </si>
  <si>
    <t>USB OUT</t>
    <phoneticPr fontId="1"/>
  </si>
  <si>
    <t>ON：閉</t>
    <rPh sb="3" eb="4">
      <t>ヘイ</t>
    </rPh>
    <phoneticPr fontId="1"/>
  </si>
  <si>
    <t>OFF：開</t>
    <rPh sb="4" eb="5">
      <t>カイ</t>
    </rPh>
    <phoneticPr fontId="1"/>
  </si>
  <si>
    <t>　</t>
    <phoneticPr fontId="1"/>
  </si>
  <si>
    <t>VDC</t>
  </si>
  <si>
    <t>VDC</t>
    <phoneticPr fontId="1"/>
  </si>
  <si>
    <t>A</t>
    <phoneticPr fontId="1"/>
  </si>
  <si>
    <t>要（本機～バッテリー 間通信）　modbusRTU / CAN2.0　速度500kbs</t>
    <rPh sb="2" eb="4">
      <t>ホンキ</t>
    </rPh>
    <rPh sb="11" eb="12">
      <t>カン</t>
    </rPh>
    <rPh sb="12" eb="14">
      <t>ツウシン</t>
    </rPh>
    <phoneticPr fontId="1"/>
  </si>
  <si>
    <t>kg</t>
    <phoneticPr fontId="1"/>
  </si>
  <si>
    <t>30sec</t>
    <phoneticPr fontId="1"/>
  </si>
  <si>
    <t>充電：0℃～60℃　/　放電：-20℃～60℃　/　ヒーター機能：-40℃～-20℃　</t>
    <rPh sb="0" eb="2">
      <t>ジュウデン</t>
    </rPh>
    <rPh sb="12" eb="14">
      <t>ホウデン</t>
    </rPh>
    <rPh sb="30" eb="32">
      <t>キノウ</t>
    </rPh>
    <phoneticPr fontId="1"/>
  </si>
  <si>
    <t>有り/CAN2.0</t>
    <rPh sb="0" eb="1">
      <t>ア</t>
    </rPh>
    <phoneticPr fontId="1"/>
  </si>
  <si>
    <t xml:space="preserve"> 100VAC出力付きDC充電器</t>
    <rPh sb="7" eb="9">
      <t>シュツリョク</t>
    </rPh>
    <rPh sb="9" eb="10">
      <t>ツ</t>
    </rPh>
    <rPh sb="13" eb="15">
      <t>ジュウデン</t>
    </rPh>
    <rPh sb="15" eb="16">
      <t>キ</t>
    </rPh>
    <phoneticPr fontId="1"/>
  </si>
  <si>
    <t>電源OFF→ON</t>
    <rPh sb="0" eb="2">
      <t>デンゲン</t>
    </rPh>
    <phoneticPr fontId="1"/>
  </si>
  <si>
    <t>モニター表示開始</t>
    <rPh sb="4" eb="6">
      <t>ヒョウジ</t>
    </rPh>
    <rPh sb="6" eb="8">
      <t>カイシ</t>
    </rPh>
    <phoneticPr fontId="1"/>
  </si>
  <si>
    <t>使用可能容量　他</t>
    <rPh sb="0" eb="2">
      <t>シヨウ</t>
    </rPh>
    <rPh sb="2" eb="4">
      <t>カノウ</t>
    </rPh>
    <rPh sb="4" eb="6">
      <t>ヨウリョウ</t>
    </rPh>
    <rPh sb="7" eb="8">
      <t>ホカ</t>
    </rPh>
    <phoneticPr fontId="1"/>
  </si>
  <si>
    <t>kWh</t>
    <phoneticPr fontId="1"/>
  </si>
  <si>
    <t>ID端子（5V）</t>
    <rPh sb="2" eb="4">
      <t>タンシ</t>
    </rPh>
    <phoneticPr fontId="1"/>
  </si>
  <si>
    <t>5V給電</t>
    <rPh sb="2" eb="4">
      <t>キュウデン</t>
    </rPh>
    <phoneticPr fontId="1"/>
  </si>
  <si>
    <t>VDC</t>
    <phoneticPr fontId="1"/>
  </si>
  <si>
    <t>A以上 （MAX　30sec）　</t>
    <phoneticPr fontId="1"/>
  </si>
  <si>
    <t xml:space="preserve">VDC </t>
    <phoneticPr fontId="1"/>
  </si>
  <si>
    <t>Wh</t>
    <phoneticPr fontId="1"/>
  </si>
  <si>
    <t>いずれかを受信した場合、充電停止のこと。</t>
    <rPh sb="5" eb="7">
      <t>ジュシン</t>
    </rPh>
    <rPh sb="9" eb="11">
      <t>バアイ</t>
    </rPh>
    <rPh sb="12" eb="14">
      <t>ジュウデン</t>
    </rPh>
    <rPh sb="14" eb="16">
      <t>テイシ</t>
    </rPh>
    <phoneticPr fontId="1"/>
  </si>
  <si>
    <t>CAN通信(周期通信受信）</t>
    <phoneticPr fontId="1"/>
  </si>
  <si>
    <t>15A</t>
    <phoneticPr fontId="1"/>
  </si>
  <si>
    <t>　　　通信情報②　　：使用可能容量</t>
    <rPh sb="11" eb="13">
      <t>シヨウ</t>
    </rPh>
    <rPh sb="13" eb="15">
      <t>カノウ</t>
    </rPh>
    <rPh sb="15" eb="17">
      <t>ヨウリョウ</t>
    </rPh>
    <phoneticPr fontId="1"/>
  </si>
  <si>
    <t>　　　通信情報➀　　：残留容量</t>
    <rPh sb="11" eb="13">
      <t>ザンリュウ</t>
    </rPh>
    <rPh sb="13" eb="15">
      <t>ヨウリョウ</t>
    </rPh>
    <phoneticPr fontId="1"/>
  </si>
  <si>
    <t>　　　　　　低温度充電警告/高温度充電警告/低温度放電警告/高温度放電警告/過充電電流/過放電電流)</t>
    <phoneticPr fontId="1"/>
  </si>
  <si>
    <t>V</t>
    <phoneticPr fontId="1"/>
  </si>
  <si>
    <t>6.定格電圧</t>
    <rPh sb="2" eb="4">
      <t>テイカク</t>
    </rPh>
    <rPh sb="4" eb="6">
      <t>デンアツ</t>
    </rPh>
    <phoneticPr fontId="1"/>
  </si>
  <si>
    <t>3.放電電圧範囲</t>
    <rPh sb="2" eb="4">
      <t>ホウデン</t>
    </rPh>
    <rPh sb="4" eb="6">
      <t>デンアツ</t>
    </rPh>
    <rPh sb="6" eb="8">
      <t>ハンイ</t>
    </rPh>
    <phoneticPr fontId="1"/>
  </si>
  <si>
    <t>4.推奨充電電圧</t>
    <rPh sb="2" eb="4">
      <t>スイショウ</t>
    </rPh>
    <rPh sb="6" eb="8">
      <t>デンアツ</t>
    </rPh>
    <phoneticPr fontId="1"/>
  </si>
  <si>
    <t>5.充電電流</t>
    <rPh sb="2" eb="4">
      <t>ジュウデン</t>
    </rPh>
    <rPh sb="4" eb="6">
      <t>デンリュウ</t>
    </rPh>
    <phoneticPr fontId="1"/>
  </si>
  <si>
    <t>ニュートラル</t>
    <phoneticPr fontId="1"/>
  </si>
  <si>
    <t>充電：ON</t>
    <rPh sb="0" eb="2">
      <t>ジュウデン</t>
    </rPh>
    <phoneticPr fontId="1"/>
  </si>
  <si>
    <t>放電：ON</t>
    <rPh sb="0" eb="2">
      <t>ホウデン</t>
    </rPh>
    <phoneticPr fontId="1"/>
  </si>
  <si>
    <t>※充放電切替え時</t>
    <rPh sb="1" eb="4">
      <t>ジュウホウデン</t>
    </rPh>
    <rPh sb="4" eb="5">
      <t>キ</t>
    </rPh>
    <rPh sb="5" eb="6">
      <t>カ</t>
    </rPh>
    <rPh sb="7" eb="8">
      <t>ジ</t>
    </rPh>
    <phoneticPr fontId="1"/>
  </si>
  <si>
    <t>　一度ニュートラルを介すこと</t>
    <rPh sb="1" eb="3">
      <t>イチド</t>
    </rPh>
    <rPh sb="10" eb="11">
      <t>カイ</t>
    </rPh>
    <phoneticPr fontId="1"/>
  </si>
  <si>
    <t>バッテリー電流</t>
    <rPh sb="5" eb="7">
      <t>デンリュウ</t>
    </rPh>
    <phoneticPr fontId="1"/>
  </si>
  <si>
    <t>バッテリー電圧</t>
    <rPh sb="5" eb="7">
      <t>デンアツ</t>
    </rPh>
    <phoneticPr fontId="1"/>
  </si>
  <si>
    <t>BMS</t>
    <phoneticPr fontId="1"/>
  </si>
  <si>
    <t>バッテリー残量</t>
    <rPh sb="5" eb="7">
      <t>ザンリョウリョウ</t>
    </rPh>
    <phoneticPr fontId="1"/>
  </si>
  <si>
    <t>バッテリー残量表示</t>
    <rPh sb="5" eb="7">
      <t>ザンリョウ</t>
    </rPh>
    <rPh sb="7" eb="9">
      <t>ヒョウジ</t>
    </rPh>
    <phoneticPr fontId="1"/>
  </si>
  <si>
    <t>残量検知(SOC)</t>
    <rPh sb="0" eb="2">
      <t>ザンリョウ</t>
    </rPh>
    <rPh sb="2" eb="4">
      <t>ケンチ</t>
    </rPh>
    <phoneticPr fontId="1"/>
  </si>
  <si>
    <t>モジュール低電圧警告</t>
    <phoneticPr fontId="1"/>
  </si>
  <si>
    <t>低温度充電警告</t>
    <phoneticPr fontId="1"/>
  </si>
  <si>
    <t>高温度充電警告</t>
    <phoneticPr fontId="1"/>
  </si>
  <si>
    <t>低温度放電警告</t>
    <phoneticPr fontId="1"/>
  </si>
  <si>
    <t>高温度放電警告</t>
    <phoneticPr fontId="1"/>
  </si>
  <si>
    <t>充電電流(Charge Current)</t>
    <rPh sb="0" eb="2">
      <t>ジュウデン</t>
    </rPh>
    <rPh sb="2" eb="4">
      <t>デンリュウ</t>
    </rPh>
    <phoneticPr fontId="1"/>
  </si>
  <si>
    <t>PV電源(PV Power)</t>
    <rPh sb="2" eb="4">
      <t>デンゲン</t>
    </rPh>
    <phoneticPr fontId="1"/>
  </si>
  <si>
    <t>バッテリー電圧(Battery Voltage)</t>
    <rPh sb="5" eb="7">
      <t>デンアツ</t>
    </rPh>
    <phoneticPr fontId="1"/>
  </si>
  <si>
    <t>充電電流表示</t>
    <rPh sb="0" eb="2">
      <t>ジュウデン</t>
    </rPh>
    <rPh sb="2" eb="4">
      <t>デンリュウ</t>
    </rPh>
    <rPh sb="4" eb="6">
      <t>ヒョウジ</t>
    </rPh>
    <phoneticPr fontId="1"/>
  </si>
  <si>
    <t>エラーコード表示</t>
    <rPh sb="6" eb="8">
      <t>ヒョウジ</t>
    </rPh>
    <phoneticPr fontId="1"/>
  </si>
  <si>
    <t>負荷表示</t>
    <rPh sb="0" eb="2">
      <t>フカ</t>
    </rPh>
    <rPh sb="2" eb="4">
      <t>ヒョウジ</t>
    </rPh>
    <phoneticPr fontId="1"/>
  </si>
  <si>
    <t>使用しない</t>
    <rPh sb="0" eb="2">
      <t>シヨウ</t>
    </rPh>
    <phoneticPr fontId="1"/>
  </si>
  <si>
    <t>バッテリー電圧表示</t>
    <rPh sb="7" eb="9">
      <t>ヒョウジ</t>
    </rPh>
    <phoneticPr fontId="1"/>
  </si>
  <si>
    <t>過充電電流警告</t>
    <rPh sb="0" eb="3">
      <t>カジュウデン</t>
    </rPh>
    <rPh sb="3" eb="5">
      <t>デンリュウ</t>
    </rPh>
    <phoneticPr fontId="1"/>
  </si>
  <si>
    <t>過放電電流警告</t>
    <rPh sb="0" eb="3">
      <t>カホウデン</t>
    </rPh>
    <rPh sb="1" eb="3">
      <t>ホウデン</t>
    </rPh>
    <rPh sb="3" eb="5">
      <t>デンリュウ</t>
    </rPh>
    <phoneticPr fontId="1"/>
  </si>
  <si>
    <t>電流・電圧情報</t>
    <rPh sb="0" eb="2">
      <t>デンリュウ</t>
    </rPh>
    <rPh sb="3" eb="5">
      <t>デンアツ</t>
    </rPh>
    <rPh sb="5" eb="7">
      <t>ジョウホウ</t>
    </rPh>
    <phoneticPr fontId="1"/>
  </si>
  <si>
    <t>(※セル低電圧警告/セル高電圧警告/モジュール高電圧警告/モジュール低電圧警告受信時)</t>
    <rPh sb="4" eb="7">
      <t>テイデンアツ</t>
    </rPh>
    <rPh sb="7" eb="9">
      <t>ケイコク</t>
    </rPh>
    <rPh sb="12" eb="15">
      <t>コウデンアツ</t>
    </rPh>
    <rPh sb="15" eb="17">
      <t>ケイコク</t>
    </rPh>
    <rPh sb="23" eb="26">
      <t>コウデンアツ</t>
    </rPh>
    <rPh sb="26" eb="28">
      <t>ケイコク</t>
    </rPh>
    <rPh sb="34" eb="37">
      <t>テイデンアツ</t>
    </rPh>
    <rPh sb="37" eb="39">
      <t>ケイコク</t>
    </rPh>
    <rPh sb="39" eb="41">
      <t>ジュシン</t>
    </rPh>
    <rPh sb="41" eb="42">
      <t>ジ</t>
    </rPh>
    <phoneticPr fontId="1"/>
  </si>
  <si>
    <t>(低温度充電警告/低温度放電警告受信時)</t>
    <rPh sb="1" eb="4">
      <t>テイオンド</t>
    </rPh>
    <rPh sb="4" eb="6">
      <t>ジュウデン</t>
    </rPh>
    <rPh sb="6" eb="8">
      <t>ケイコク</t>
    </rPh>
    <rPh sb="9" eb="12">
      <t>テイオンド</t>
    </rPh>
    <rPh sb="12" eb="14">
      <t>ホウデン</t>
    </rPh>
    <rPh sb="14" eb="16">
      <t>ケイコク</t>
    </rPh>
    <rPh sb="16" eb="18">
      <t>ジュシン</t>
    </rPh>
    <rPh sb="18" eb="19">
      <t>ジ</t>
    </rPh>
    <phoneticPr fontId="1"/>
  </si>
  <si>
    <t>(過充電電流警告/過放電電流警告受信時)</t>
    <rPh sb="16" eb="18">
      <t>ジュシン</t>
    </rPh>
    <rPh sb="18" eb="19">
      <t>ジ</t>
    </rPh>
    <phoneticPr fontId="1"/>
  </si>
  <si>
    <t xml:space="preserve">モード識別・移行
</t>
    <phoneticPr fontId="1"/>
  </si>
  <si>
    <t>セル高電圧警告</t>
    <rPh sb="2" eb="3">
      <t>タカ</t>
    </rPh>
    <phoneticPr fontId="1"/>
  </si>
  <si>
    <t>モジュール高電圧警告</t>
    <phoneticPr fontId="1"/>
  </si>
  <si>
    <t>セル低電圧警告</t>
    <phoneticPr fontId="1"/>
  </si>
  <si>
    <t>モニター表示</t>
    <rPh sb="4" eb="6">
      <t>ヒョウジ</t>
    </rPh>
    <phoneticPr fontId="1"/>
  </si>
  <si>
    <t>③セル低電圧警告</t>
    <rPh sb="3" eb="4">
      <t>ヒク</t>
    </rPh>
    <rPh sb="4" eb="6">
      <t>デンアツ</t>
    </rPh>
    <rPh sb="6" eb="8">
      <t>ケイコク</t>
    </rPh>
    <phoneticPr fontId="1"/>
  </si>
  <si>
    <t>④セル高電圧警告</t>
    <rPh sb="3" eb="4">
      <t>タカ</t>
    </rPh>
    <rPh sb="4" eb="6">
      <t>デンアツ</t>
    </rPh>
    <rPh sb="6" eb="8">
      <t>ケイコク</t>
    </rPh>
    <phoneticPr fontId="1"/>
  </si>
  <si>
    <t>⑤モジュール低電圧警告</t>
    <rPh sb="6" eb="7">
      <t>テイ</t>
    </rPh>
    <rPh sb="7" eb="9">
      <t>デンアツ</t>
    </rPh>
    <phoneticPr fontId="1"/>
  </si>
  <si>
    <t>⑥モジュール高電圧警告</t>
    <rPh sb="6" eb="7">
      <t>タカ</t>
    </rPh>
    <rPh sb="7" eb="9">
      <t>デンアツ</t>
    </rPh>
    <phoneticPr fontId="1"/>
  </si>
  <si>
    <t>⑦低温度充電警告</t>
    <rPh sb="1" eb="4">
      <t>テイオンド</t>
    </rPh>
    <rPh sb="4" eb="6">
      <t>ジュウデン</t>
    </rPh>
    <rPh sb="6" eb="8">
      <t>ケイコク</t>
    </rPh>
    <phoneticPr fontId="1"/>
  </si>
  <si>
    <t>⑧高温度充電警告</t>
    <rPh sb="1" eb="4">
      <t>コウオンド</t>
    </rPh>
    <rPh sb="4" eb="6">
      <t>ジュウデン</t>
    </rPh>
    <rPh sb="6" eb="8">
      <t>ケイコク</t>
    </rPh>
    <phoneticPr fontId="1"/>
  </si>
  <si>
    <t>➈低温度放電警告</t>
    <rPh sb="1" eb="2">
      <t>テイ</t>
    </rPh>
    <rPh sb="2" eb="4">
      <t>オンド</t>
    </rPh>
    <rPh sb="4" eb="6">
      <t>ホウデン</t>
    </rPh>
    <rPh sb="6" eb="8">
      <t>ケイコク</t>
    </rPh>
    <phoneticPr fontId="1"/>
  </si>
  <si>
    <t>⑩高温度放電警告</t>
    <rPh sb="1" eb="2">
      <t>タカ</t>
    </rPh>
    <rPh sb="2" eb="4">
      <t>オンド</t>
    </rPh>
    <rPh sb="4" eb="6">
      <t>ホウデン</t>
    </rPh>
    <rPh sb="6" eb="8">
      <t>ケイコク</t>
    </rPh>
    <phoneticPr fontId="1"/>
  </si>
  <si>
    <t>⑪過充電電流警告</t>
    <rPh sb="1" eb="4">
      <t>カジュウデン</t>
    </rPh>
    <rPh sb="4" eb="6">
      <t>デンリュウ</t>
    </rPh>
    <phoneticPr fontId="1"/>
  </si>
  <si>
    <t>⑫過放電電流警告</t>
    <rPh sb="1" eb="4">
      <t>カホウデン</t>
    </rPh>
    <rPh sb="4" eb="6">
      <t>デンリュウ</t>
    </rPh>
    <phoneticPr fontId="1"/>
  </si>
  <si>
    <t>⑬保留</t>
    <rPh sb="1" eb="3">
      <t>ホリュウ</t>
    </rPh>
    <phoneticPr fontId="1"/>
  </si>
  <si>
    <t>⑭保留</t>
    <rPh sb="1" eb="3">
      <t>ホリュウ</t>
    </rPh>
    <phoneticPr fontId="1"/>
  </si>
  <si>
    <t>1.FETスイッチ</t>
    <phoneticPr fontId="1"/>
  </si>
  <si>
    <t>2.主電源スイッチ</t>
    <rPh sb="2" eb="5">
      <t>シュデンゲン</t>
    </rPh>
    <phoneticPr fontId="1"/>
  </si>
  <si>
    <t>3.モード切替スイッチ</t>
    <rPh sb="5" eb="7">
      <t>キリカエ</t>
    </rPh>
    <phoneticPr fontId="1"/>
  </si>
  <si>
    <t>4.パススルースイッチ</t>
    <phoneticPr fontId="1"/>
  </si>
  <si>
    <t>パススルースイッチOFFを検知時、1.FETスイッチ　OFF</t>
    <phoneticPr fontId="1"/>
  </si>
  <si>
    <t>　　　通信情報③～⑫：警告状態(セル低電圧警告/セル高電圧警告/モジュール低電圧/モジュール高電圧/</t>
    <rPh sb="11" eb="13">
      <t>ケイコク</t>
    </rPh>
    <rPh sb="13" eb="15">
      <t>ジョウタイ</t>
    </rPh>
    <rPh sb="18" eb="19">
      <t>テイ</t>
    </rPh>
    <rPh sb="19" eb="21">
      <t>デンアツ</t>
    </rPh>
    <rPh sb="21" eb="23">
      <t>ケイコク</t>
    </rPh>
    <rPh sb="26" eb="27">
      <t>タカ</t>
    </rPh>
    <rPh sb="27" eb="29">
      <t>デンアツ</t>
    </rPh>
    <rPh sb="29" eb="31">
      <t>ケイコク</t>
    </rPh>
    <rPh sb="37" eb="38">
      <t>テイ</t>
    </rPh>
    <rPh sb="38" eb="40">
      <t>デンアツ</t>
    </rPh>
    <rPh sb="46" eb="47">
      <t>タカ</t>
    </rPh>
    <rPh sb="47" eb="49">
      <t>デンアツ</t>
    </rPh>
    <phoneticPr fontId="1"/>
  </si>
  <si>
    <t>　　　通信情報⑬～⑭：警告状態(予備)</t>
    <rPh sb="11" eb="13">
      <t>ケイコク</t>
    </rPh>
    <rPh sb="13" eb="15">
      <t>ジョウタイ</t>
    </rPh>
    <rPh sb="16" eb="18">
      <t>ヨビ</t>
    </rPh>
    <phoneticPr fontId="1"/>
  </si>
  <si>
    <t>　　　通信情報⑮　　：合計電圧</t>
    <rPh sb="11" eb="13">
      <t>ゴウケイ</t>
    </rPh>
    <rPh sb="13" eb="15">
      <t>デンアツ</t>
    </rPh>
    <phoneticPr fontId="1"/>
  </si>
  <si>
    <t>　　　通信情報⑯　　：合計電流</t>
    <rPh sb="11" eb="13">
      <t>ゴウケイ</t>
    </rPh>
    <rPh sb="13" eb="15">
      <t>デンリュウ</t>
    </rPh>
    <phoneticPr fontId="1"/>
  </si>
  <si>
    <t>ⅰ.該当のモジュールは使用不可のため交換してください。</t>
    <rPh sb="2" eb="4">
      <t>ガイトウ</t>
    </rPh>
    <rPh sb="11" eb="13">
      <t>シヨウ</t>
    </rPh>
    <rPh sb="13" eb="15">
      <t>フカ</t>
    </rPh>
    <rPh sb="18" eb="20">
      <t>コウカン</t>
    </rPh>
    <phoneticPr fontId="1"/>
  </si>
  <si>
    <t>ⅱ.本体を暖かい場所に置いてください。</t>
    <phoneticPr fontId="1"/>
  </si>
  <si>
    <t>ⅲ.本体を冷えた場所に置いてください。</t>
    <phoneticPr fontId="1"/>
  </si>
  <si>
    <r>
      <rPr>
        <b/>
        <sz val="11"/>
        <color theme="1"/>
        <rFont val="游ゴシック"/>
        <family val="3"/>
        <charset val="128"/>
      </rPr>
      <t>ⅳ</t>
    </r>
    <r>
      <rPr>
        <b/>
        <sz val="11"/>
        <color theme="1"/>
        <rFont val="游ゴシック"/>
        <family val="3"/>
        <charset val="128"/>
        <scheme val="minor"/>
      </rPr>
      <t>.本体を一度リセットし、再起動してください。</t>
    </r>
    <rPh sb="2" eb="4">
      <t>ホンタイ</t>
    </rPh>
    <rPh sb="5" eb="7">
      <t>イチド</t>
    </rPh>
    <rPh sb="13" eb="16">
      <t>サイキドウ</t>
    </rPh>
    <phoneticPr fontId="1"/>
  </si>
  <si>
    <t>　バッテリー充電のこと。(仕様は、Ⅳ.接続バッテリーを参照のこと。)</t>
    <rPh sb="13" eb="15">
      <t>シヨウ</t>
    </rPh>
    <rPh sb="19" eb="21">
      <t>セツゾク</t>
    </rPh>
    <rPh sb="27" eb="29">
      <t>サンショウ</t>
    </rPh>
    <phoneticPr fontId="1"/>
  </si>
  <si>
    <t>（AC・USB）の出力不可のこと。</t>
    <rPh sb="9" eb="11">
      <t>シュツリョク</t>
    </rPh>
    <rPh sb="11" eb="13">
      <t>フカ</t>
    </rPh>
    <phoneticPr fontId="1"/>
  </si>
  <si>
    <t>　エンジン発電入力はⅡ-4項を参照のこと</t>
    <rPh sb="5" eb="7">
      <t>ハツデン</t>
    </rPh>
    <rPh sb="7" eb="9">
      <t>ニュウリョク</t>
    </rPh>
    <rPh sb="13" eb="14">
      <t>コウ</t>
    </rPh>
    <rPh sb="15" eb="17">
      <t>サンショウ</t>
    </rPh>
    <phoneticPr fontId="1"/>
  </si>
  <si>
    <t>（2）BMS</t>
    <phoneticPr fontId="1"/>
  </si>
  <si>
    <t>・モード切替スイッチ：充電ON</t>
    <rPh sb="4" eb="6">
      <t>キリカエ</t>
    </rPh>
    <rPh sb="11" eb="13">
      <t>ジュウデン</t>
    </rPh>
    <phoneticPr fontId="1"/>
  </si>
  <si>
    <r>
      <rPr>
        <sz val="10"/>
        <rFont val="游ゴシック"/>
        <family val="3"/>
        <charset val="128"/>
        <scheme val="minor"/>
      </rPr>
      <t>　DC5V</t>
    </r>
    <r>
      <rPr>
        <sz val="10"/>
        <color theme="1"/>
        <rFont val="游ゴシック"/>
        <family val="2"/>
        <charset val="128"/>
        <scheme val="minor"/>
      </rPr>
      <t>給電により起動可能なこと。</t>
    </r>
    <phoneticPr fontId="1"/>
  </si>
  <si>
    <r>
      <t>・AC100Vおよび</t>
    </r>
    <r>
      <rPr>
        <sz val="10"/>
        <rFont val="游ゴシック"/>
        <family val="3"/>
        <charset val="128"/>
        <scheme val="minor"/>
      </rPr>
      <t>DC5V</t>
    </r>
    <r>
      <rPr>
        <sz val="10"/>
        <color theme="1"/>
        <rFont val="游ゴシック"/>
        <family val="2"/>
        <charset val="128"/>
        <scheme val="minor"/>
      </rPr>
      <t>電源いずれも検知している状態において、いずれか一方の電源喪失が生じた場合も</t>
    </r>
    <rPh sb="14" eb="16">
      <t>デンゲン</t>
    </rPh>
    <rPh sb="20" eb="22">
      <t>ケンチ</t>
    </rPh>
    <rPh sb="26" eb="28">
      <t>ジョウタイ</t>
    </rPh>
    <rPh sb="35" eb="37">
      <t>デンゲン</t>
    </rPh>
    <rPh sb="37" eb="39">
      <t>ソウシツ</t>
    </rPh>
    <rPh sb="40" eb="41">
      <t>ショウ</t>
    </rPh>
    <rPh sb="43" eb="45">
      <t>バアイ</t>
    </rPh>
    <phoneticPr fontId="1"/>
  </si>
  <si>
    <t>　設けられたモード切替スイッチおよびパススルースイッチで各モードの選択・切替が可能なこと。</t>
    <rPh sb="28" eb="29">
      <t>カク</t>
    </rPh>
    <rPh sb="33" eb="35">
      <t>センタク</t>
    </rPh>
    <rPh sb="36" eb="38">
      <t>キリカエ</t>
    </rPh>
    <rPh sb="39" eb="41">
      <t>カノウ</t>
    </rPh>
    <phoneticPr fontId="1"/>
  </si>
  <si>
    <t>・システム起動後、1項記載のモード切替スイッチのポジションを検知し、これに応じた運転モードへ移行</t>
    <rPh sb="5" eb="7">
      <t>キドウ</t>
    </rPh>
    <rPh sb="7" eb="8">
      <t>ゴ</t>
    </rPh>
    <rPh sb="10" eb="11">
      <t>コウ</t>
    </rPh>
    <rPh sb="11" eb="13">
      <t>キサイ</t>
    </rPh>
    <rPh sb="17" eb="19">
      <t>キリカエ</t>
    </rPh>
    <rPh sb="30" eb="32">
      <t>ケンチ</t>
    </rPh>
    <rPh sb="37" eb="38">
      <t>オウ</t>
    </rPh>
    <rPh sb="40" eb="42">
      <t>ウンテン</t>
    </rPh>
    <rPh sb="46" eb="48">
      <t>イコウ</t>
    </rPh>
    <phoneticPr fontId="1"/>
  </si>
  <si>
    <t>充電機能(3.モード切替スイッチが充電の場合)</t>
    <rPh sb="0" eb="2">
      <t>ジュウデン</t>
    </rPh>
    <rPh sb="2" eb="4">
      <t>キノウ</t>
    </rPh>
    <phoneticPr fontId="1"/>
  </si>
  <si>
    <t>放電機能(3.モード切替スイッチが放電の場合)</t>
    <rPh sb="2" eb="4">
      <t>キノウ</t>
    </rPh>
    <phoneticPr fontId="1"/>
  </si>
  <si>
    <t>バッテリー管理機能</t>
    <phoneticPr fontId="1"/>
  </si>
  <si>
    <t>(高温度充電警告/高温度放電警告受信時)</t>
    <phoneticPr fontId="1"/>
  </si>
  <si>
    <t>パススルー機能(エンジン運転を検知時、4.パススルースイッチをON/OFF切替)</t>
    <rPh sb="5" eb="7">
      <t>キノウ</t>
    </rPh>
    <rPh sb="15" eb="17">
      <t>ケンチ</t>
    </rPh>
    <rPh sb="17" eb="18">
      <t>ジ</t>
    </rPh>
    <rPh sb="37" eb="39">
      <t>キリカエ</t>
    </rPh>
    <phoneticPr fontId="1"/>
  </si>
  <si>
    <t>バッテリー情報</t>
    <rPh sb="5" eb="7">
      <t>ジョウホウ</t>
    </rPh>
    <phoneticPr fontId="1"/>
  </si>
  <si>
    <t>⑮バッテリー電圧</t>
    <rPh sb="6" eb="8">
      <t>デンアツ</t>
    </rPh>
    <phoneticPr fontId="1"/>
  </si>
  <si>
    <t>⑯バッテリー電流</t>
    <phoneticPr fontId="1"/>
  </si>
  <si>
    <r>
      <rPr>
        <sz val="10"/>
        <color theme="1"/>
        <rFont val="游ゴシック"/>
        <family val="3"/>
        <charset val="128"/>
        <scheme val="minor"/>
      </rPr>
      <t>・上記の機能は</t>
    </r>
    <r>
      <rPr>
        <b/>
        <sz val="10"/>
        <color theme="1"/>
        <rFont val="游ゴシック"/>
        <family val="3"/>
        <charset val="128"/>
        <scheme val="minor"/>
      </rPr>
      <t>充電器モード / ポータブル電源・パススルーモード</t>
    </r>
    <r>
      <rPr>
        <sz val="10"/>
        <color theme="1"/>
        <rFont val="游ゴシック"/>
        <family val="3"/>
        <charset val="128"/>
        <scheme val="minor"/>
      </rPr>
      <t>の2モードにし二分し、外装部に</t>
    </r>
    <rPh sb="1" eb="3">
      <t>ジョウキ</t>
    </rPh>
    <rPh sb="4" eb="6">
      <t>キノウ</t>
    </rPh>
    <rPh sb="7" eb="10">
      <t>ジュウデンキ</t>
    </rPh>
    <rPh sb="21" eb="23">
      <t>デンゲン</t>
    </rPh>
    <rPh sb="39" eb="41">
      <t>ニブン</t>
    </rPh>
    <rPh sb="43" eb="46">
      <t>ガイソウブ</t>
    </rPh>
    <phoneticPr fontId="1"/>
  </si>
  <si>
    <t>3つのロッカースイッチ（主電源スイッチ、モード切替スイッチ、パススルースイッチ）を有すること。</t>
    <rPh sb="12" eb="13">
      <t>シュ</t>
    </rPh>
    <rPh sb="13" eb="15">
      <t>デンゲン</t>
    </rPh>
    <rPh sb="23" eb="25">
      <t>キリカエ</t>
    </rPh>
    <rPh sb="41" eb="42">
      <t>ユウ</t>
    </rPh>
    <phoneticPr fontId="1"/>
  </si>
  <si>
    <t>モード切替スイッチ</t>
    <rPh sb="3" eb="5">
      <t>キリカエ</t>
    </rPh>
    <phoneticPr fontId="1"/>
  </si>
  <si>
    <t>・ポジション検知（もしくは開閉検知）により、モード切替が可能なこと。</t>
    <rPh sb="6" eb="8">
      <t>ケンチ</t>
    </rPh>
    <rPh sb="13" eb="15">
      <t>カイヘイ</t>
    </rPh>
    <rPh sb="15" eb="17">
      <t>ケンチ</t>
    </rPh>
    <rPh sb="25" eb="27">
      <t>キリカエ</t>
    </rPh>
    <rPh sb="28" eb="30">
      <t>カノウ</t>
    </rPh>
    <phoneticPr fontId="1"/>
  </si>
  <si>
    <t>・システム起動中に操作された場合は、起動中のモードを終了後（全出力、入力停止）に移行のこと。</t>
    <rPh sb="40" eb="42">
      <t>イコウケンチカイヘイケンチウンテンキリカエカノウ</t>
    </rPh>
    <phoneticPr fontId="1"/>
  </si>
  <si>
    <t>パススルースイッチ</t>
    <phoneticPr fontId="1"/>
  </si>
  <si>
    <t>・制御ECUでON-OFF検知可能なこと。</t>
    <rPh sb="1" eb="3">
      <t>セイギョ</t>
    </rPh>
    <rPh sb="13" eb="15">
      <t>ケンチ</t>
    </rPh>
    <rPh sb="15" eb="17">
      <t>カノウ</t>
    </rPh>
    <phoneticPr fontId="1"/>
  </si>
  <si>
    <t>④USB出力表示</t>
    <rPh sb="4" eb="6">
      <t>シュツリョク</t>
    </rPh>
    <rPh sb="6" eb="8">
      <t>ヒョウジ</t>
    </rPh>
    <phoneticPr fontId="1"/>
  </si>
  <si>
    <t>負荷(Load Power)
AC/USB出力</t>
    <rPh sb="0" eb="2">
      <t>フカ</t>
    </rPh>
    <rPh sb="21" eb="23">
      <t>シュツリョク</t>
    </rPh>
    <phoneticPr fontId="1"/>
  </si>
  <si>
    <t>充電電流およびバッテリー電圧表示を可能とすること。</t>
    <rPh sb="0" eb="2">
      <t>ジュウデン</t>
    </rPh>
    <rPh sb="2" eb="4">
      <t>デンリュウ</t>
    </rPh>
    <rPh sb="12" eb="14">
      <t>デンアツ</t>
    </rPh>
    <rPh sb="14" eb="16">
      <t>ヒョウジ</t>
    </rPh>
    <rPh sb="17" eb="19">
      <t>カノウ</t>
    </rPh>
    <phoneticPr fontId="1"/>
  </si>
  <si>
    <t>・警告情報を受信時に”バッテリーエラー”を点灯</t>
    <rPh sb="1" eb="3">
      <t>ケイコク</t>
    </rPh>
    <rPh sb="3" eb="5">
      <t>ジョウホウ</t>
    </rPh>
    <rPh sb="6" eb="8">
      <t>ジュシン</t>
    </rPh>
    <rPh sb="8" eb="9">
      <t>ジ</t>
    </rPh>
    <rPh sb="21" eb="23">
      <t>テントウ</t>
    </rPh>
    <phoneticPr fontId="1"/>
  </si>
  <si>
    <t>・充電不可の場合は"充電不可"、放電不可の場合は"出力不可”を点灯のこと。</t>
    <rPh sb="1" eb="3">
      <t>ジュウデン</t>
    </rPh>
    <rPh sb="3" eb="5">
      <t>フカ</t>
    </rPh>
    <rPh sb="6" eb="8">
      <t>バアイ</t>
    </rPh>
    <rPh sb="10" eb="12">
      <t>ジュウデン</t>
    </rPh>
    <rPh sb="12" eb="14">
      <t>フカ</t>
    </rPh>
    <rPh sb="16" eb="18">
      <t>ホウデン</t>
    </rPh>
    <rPh sb="18" eb="20">
      <t>フカ</t>
    </rPh>
    <rPh sb="21" eb="23">
      <t>バアイ</t>
    </rPh>
    <rPh sb="25" eb="27">
      <t>シュツリョク</t>
    </rPh>
    <rPh sb="27" eb="29">
      <t>フカ</t>
    </rPh>
    <rPh sb="31" eb="33">
      <t>テントウ</t>
    </rPh>
    <phoneticPr fontId="1"/>
  </si>
  <si>
    <t>ポータブル電源・パススルーモード</t>
    <rPh sb="5" eb="7">
      <t>デンゲン</t>
    </rPh>
    <phoneticPr fontId="1"/>
  </si>
  <si>
    <r>
      <t>・ポータブル電源機能の出力仕様は項目Ⅳ.接続バッテリー仕様、および</t>
    </r>
    <r>
      <rPr>
        <b/>
        <sz val="10"/>
        <color theme="1"/>
        <rFont val="游ゴシック"/>
        <family val="3"/>
        <charset val="128"/>
        <scheme val="minor"/>
      </rPr>
      <t>モード切替スイッチ:放電ON時</t>
    </r>
    <r>
      <rPr>
        <sz val="10"/>
        <color theme="1"/>
        <rFont val="游ゴシック"/>
        <family val="3"/>
        <charset val="128"/>
        <scheme val="minor"/>
      </rPr>
      <t>に放電制御のこと。</t>
    </r>
    <rPh sb="6" eb="8">
      <t>デンゲン</t>
    </rPh>
    <rPh sb="8" eb="10">
      <t>キノウ</t>
    </rPh>
    <rPh sb="11" eb="13">
      <t>シュツリョク</t>
    </rPh>
    <rPh sb="13" eb="15">
      <t>シヨウ</t>
    </rPh>
    <rPh sb="16" eb="18">
      <t>コウモク</t>
    </rPh>
    <rPh sb="20" eb="22">
      <t>セツゾク</t>
    </rPh>
    <rPh sb="27" eb="29">
      <t>シヨウ</t>
    </rPh>
    <rPh sb="36" eb="38">
      <t>キリカエ</t>
    </rPh>
    <rPh sb="43" eb="45">
      <t>ホウデン</t>
    </rPh>
    <rPh sb="47" eb="48">
      <t>ジ</t>
    </rPh>
    <rPh sb="49" eb="51">
      <t>ホウデン</t>
    </rPh>
    <rPh sb="51" eb="53">
      <t>セイギョ</t>
    </rPh>
    <phoneticPr fontId="1"/>
  </si>
  <si>
    <t>・AC入力(商用電源)からの給電でバッテリーへ充電なきこと。</t>
    <rPh sb="3" eb="5">
      <t>ニュウリョク</t>
    </rPh>
    <rPh sb="6" eb="8">
      <t>ショウヨウ</t>
    </rPh>
    <rPh sb="8" eb="10">
      <t>デンゲン</t>
    </rPh>
    <rPh sb="14" eb="16">
      <t>キュウデン</t>
    </rPh>
    <rPh sb="23" eb="25">
      <t>ジュウデン</t>
    </rPh>
    <phoneticPr fontId="1"/>
  </si>
  <si>
    <t>・パススルースイッチ：ON時</t>
    <rPh sb="13" eb="14">
      <t>ジ</t>
    </rPh>
    <phoneticPr fontId="1"/>
  </si>
  <si>
    <t>　FETスイッチを開とし、エンジン発電によるバッテリー充電ライン制御が可能となること。</t>
    <rPh sb="9" eb="10">
      <t>ア</t>
    </rPh>
    <rPh sb="17" eb="19">
      <t>ハツデン</t>
    </rPh>
    <rPh sb="27" eb="29">
      <t>ジュウデン</t>
    </rPh>
    <rPh sb="32" eb="34">
      <t>セイギョ</t>
    </rPh>
    <rPh sb="35" eb="37">
      <t>カノウ</t>
    </rPh>
    <phoneticPr fontId="1"/>
  </si>
  <si>
    <t>・Bat_caution：警告状態(④、⑥、⑦、⑧、⑪)</t>
    <rPh sb="13" eb="15">
      <t>ケイコク</t>
    </rPh>
    <rPh sb="15" eb="17">
      <t>ジョウタイ</t>
    </rPh>
    <phoneticPr fontId="1"/>
  </si>
  <si>
    <t>・Bat_caution：警告状態(③、⑤、➈、⑩、⑫)</t>
    <phoneticPr fontId="1"/>
  </si>
  <si>
    <t>・本体外装部にエンジン発電入力（DC48V）口の有し、かつFETスイッチを内蔵し、そのスイッチを介して、</t>
    <rPh sb="1" eb="3">
      <t>ホンタイ</t>
    </rPh>
    <rPh sb="3" eb="6">
      <t>ガイソウブ</t>
    </rPh>
    <rPh sb="11" eb="13">
      <t>ハツデン</t>
    </rPh>
    <rPh sb="13" eb="15">
      <t>ニュウリョク</t>
    </rPh>
    <rPh sb="22" eb="23">
      <t>クチ</t>
    </rPh>
    <rPh sb="24" eb="25">
      <t>ユウ</t>
    </rPh>
    <rPh sb="37" eb="39">
      <t>ナイゾウ</t>
    </rPh>
    <rPh sb="48" eb="49">
      <t>カイ</t>
    </rPh>
    <phoneticPr fontId="1"/>
  </si>
  <si>
    <t>充電、エラーコード(Fault Code)表示</t>
    <rPh sb="0" eb="2">
      <t>ジュウデン</t>
    </rPh>
    <rPh sb="21" eb="23">
      <t>ヒョウジ</t>
    </rPh>
    <phoneticPr fontId="1"/>
  </si>
  <si>
    <t>放電、パススルー停止後、エラーコード(Fault Code)表示</t>
    <rPh sb="0" eb="2">
      <t>ホウデン</t>
    </rPh>
    <rPh sb="8" eb="10">
      <t>テイシ</t>
    </rPh>
    <rPh sb="10" eb="11">
      <t>ゴ</t>
    </rPh>
    <phoneticPr fontId="1"/>
  </si>
  <si>
    <t>バック黒色系　/　文字白系　　※文字サイズ・フォント・輝度は別途協議</t>
    <rPh sb="3" eb="4">
      <t>クロ</t>
    </rPh>
    <rPh sb="4" eb="5">
      <t>イロ</t>
    </rPh>
    <rPh sb="5" eb="6">
      <t>ケイ</t>
    </rPh>
    <rPh sb="9" eb="11">
      <t>モジ</t>
    </rPh>
    <rPh sb="11" eb="12">
      <t>シロ</t>
    </rPh>
    <rPh sb="12" eb="13">
      <t>ケイ</t>
    </rPh>
    <rPh sb="16" eb="18">
      <t>モジ</t>
    </rPh>
    <rPh sb="27" eb="29">
      <t>キド</t>
    </rPh>
    <rPh sb="30" eb="32">
      <t>ベット</t>
    </rPh>
    <rPh sb="32" eb="34">
      <t>キョウギ</t>
    </rPh>
    <phoneticPr fontId="1"/>
  </si>
  <si>
    <t>パススルースイッチONを検知時、1.FETスイッチ　ON</t>
    <phoneticPr fontId="1"/>
  </si>
  <si>
    <t>エンジン発電機始動</t>
    <rPh sb="4" eb="7">
      <t>ハツデンキ</t>
    </rPh>
    <phoneticPr fontId="1"/>
  </si>
  <si>
    <t>・エンジン発電機始動検知後、パススルースイッチON/OFF切替可能なこと。</t>
    <rPh sb="5" eb="8">
      <t>ハツデンキ</t>
    </rPh>
    <rPh sb="8" eb="10">
      <t>シドウ</t>
    </rPh>
    <rPh sb="10" eb="12">
      <t>ケンチ</t>
    </rPh>
    <rPh sb="12" eb="13">
      <t>ゴ</t>
    </rPh>
    <rPh sb="29" eb="31">
      <t>キリカエ</t>
    </rPh>
    <rPh sb="31" eb="33">
      <t>カノウ</t>
    </rPh>
    <phoneticPr fontId="1"/>
  </si>
  <si>
    <t>56～57V</t>
    <phoneticPr fontId="1"/>
  </si>
  <si>
    <t>44～57V</t>
    <phoneticPr fontId="1"/>
  </si>
  <si>
    <t>※プロトコルは付属の別表を参照のこと。</t>
    <rPh sb="7" eb="9">
      <t>フゾク</t>
    </rPh>
    <rPh sb="10" eb="11">
      <t>ベツ</t>
    </rPh>
    <phoneticPr fontId="1"/>
  </si>
  <si>
    <t>リチウムイオン電池</t>
    <rPh sb="7" eb="9">
      <t>デンチ</t>
    </rPh>
    <phoneticPr fontId="1"/>
  </si>
  <si>
    <t>100VAC 出力付きDC充電器(48V)</t>
    <rPh sb="7" eb="9">
      <t>シュツリョク</t>
    </rPh>
    <rPh sb="9" eb="10">
      <t>ツ</t>
    </rPh>
    <rPh sb="15" eb="16">
      <t>キ</t>
    </rPh>
    <phoneticPr fontId="1"/>
  </si>
  <si>
    <t>A</t>
    <phoneticPr fontId="1"/>
  </si>
  <si>
    <t>V</t>
    <phoneticPr fontId="1"/>
  </si>
  <si>
    <t>推奨50A(最大100A)</t>
    <rPh sb="0" eb="2">
      <t>スイショウ</t>
    </rPh>
    <rPh sb="6" eb="8">
      <t>サイダイ</t>
    </rPh>
    <phoneticPr fontId="1"/>
  </si>
  <si>
    <t>60～82V</t>
    <phoneticPr fontId="1"/>
  </si>
  <si>
    <t>4.定格充電電流</t>
    <rPh sb="2" eb="4">
      <t>テイカク</t>
    </rPh>
    <rPh sb="4" eb="6">
      <t>ジュウデン</t>
    </rPh>
    <rPh sb="6" eb="8">
      <t>デンリュウ</t>
    </rPh>
    <phoneticPr fontId="1"/>
  </si>
  <si>
    <t>A(0～15℃)</t>
    <phoneticPr fontId="1"/>
  </si>
  <si>
    <t>A(15～45℃)</t>
    <phoneticPr fontId="1"/>
  </si>
  <si>
    <t>5.定格放電電流</t>
    <rPh sb="2" eb="4">
      <t>テイカク</t>
    </rPh>
    <rPh sb="4" eb="6">
      <t>ホウデン</t>
    </rPh>
    <rPh sb="6" eb="8">
      <t>デンリュウ</t>
    </rPh>
    <phoneticPr fontId="1"/>
  </si>
  <si>
    <t>A(-15～55℃)</t>
    <phoneticPr fontId="1"/>
  </si>
  <si>
    <t>定格</t>
    <rPh sb="0" eb="2">
      <t>テイカク</t>
    </rPh>
    <phoneticPr fontId="1"/>
  </si>
  <si>
    <t>連続最大</t>
    <rPh sb="0" eb="2">
      <t>レンゾク</t>
    </rPh>
    <rPh sb="2" eb="4">
      <t>サイダイ</t>
    </rPh>
    <phoneticPr fontId="1"/>
  </si>
  <si>
    <t>瞬間最大</t>
    <rPh sb="0" eb="2">
      <t>シュンカン</t>
    </rPh>
    <rPh sb="2" eb="4">
      <t>サイダイ</t>
    </rPh>
    <phoneticPr fontId="1"/>
  </si>
  <si>
    <t>6.電池仕様</t>
    <rPh sb="2" eb="4">
      <t>デンチ</t>
    </rPh>
    <rPh sb="4" eb="6">
      <t>シヨウ</t>
    </rPh>
    <phoneticPr fontId="1"/>
  </si>
  <si>
    <t>リチウムイオン電池(NCM 円筒18650)</t>
    <rPh sb="7" eb="9">
      <t>デンチ</t>
    </rPh>
    <phoneticPr fontId="1"/>
  </si>
  <si>
    <t>7.定格放電性能</t>
    <rPh sb="2" eb="4">
      <t>テイカク</t>
    </rPh>
    <rPh sb="4" eb="6">
      <t>ホウデン</t>
    </rPh>
    <rPh sb="6" eb="8">
      <t>セイノウ</t>
    </rPh>
    <phoneticPr fontId="1"/>
  </si>
  <si>
    <t>8.定格充電性能</t>
    <rPh sb="2" eb="4">
      <t>テイカク</t>
    </rPh>
    <rPh sb="4" eb="6">
      <t>ジュウデン</t>
    </rPh>
    <phoneticPr fontId="1"/>
  </si>
  <si>
    <t>9.BMS</t>
    <phoneticPr fontId="1"/>
  </si>
  <si>
    <t>10.通信機能</t>
    <rPh sb="3" eb="5">
      <t>ツウシン</t>
    </rPh>
    <rPh sb="5" eb="7">
      <t>キノウ</t>
    </rPh>
    <phoneticPr fontId="1"/>
  </si>
  <si>
    <t>SMbus通信</t>
    <rPh sb="5" eb="7">
      <t>ツウシン</t>
    </rPh>
    <phoneticPr fontId="1"/>
  </si>
  <si>
    <t>(別途検討中バッテリー仕様(72V))</t>
    <rPh sb="1" eb="3">
      <t>ベット</t>
    </rPh>
    <rPh sb="3" eb="6">
      <t>ケントウチュウ</t>
    </rPh>
    <rPh sb="11" eb="13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</si>
</sst>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Segoe UI Symbol"/>
      <family val="2"/>
    </font>
    <font>
      <b/>
      <u/>
      <sz val="10"/>
      <color theme="1"/>
      <name val="游ゴシック"/>
      <family val="3"/>
      <charset val="128"/>
      <scheme val="minor"/>
    </font>
    <font>
      <sz val="10"/>
      <color theme="1"/>
      <name val="Segoe UI Symbol"/>
      <family val="3"/>
    </font>
    <font>
      <sz val="10"/>
      <color theme="1"/>
      <name val="游ゴシック"/>
      <family val="3"/>
      <charset val="128"/>
    </font>
    <font>
      <b/>
      <u/>
      <sz val="20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9" fontId="4" fillId="0" borderId="0" xfId="0" applyNumberFormat="1" applyFont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20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4" fillId="0" borderId="8" xfId="0" applyFont="1" applyFill="1" applyBorder="1" applyAlignment="1">
      <alignment horizontal="right" vertical="center"/>
    </xf>
    <xf numFmtId="0" fontId="3" fillId="0" borderId="7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7" xfId="0" applyFont="1" applyFill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29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31" xfId="0" applyFont="1" applyFill="1" applyBorder="1" applyAlignment="1">
      <alignment horizontal="right" vertical="center"/>
    </xf>
    <xf numFmtId="0" fontId="4" fillId="0" borderId="31" xfId="0" applyFont="1" applyFill="1" applyBorder="1">
      <alignment vertical="center"/>
    </xf>
    <xf numFmtId="0" fontId="2" fillId="0" borderId="0" xfId="0" applyFont="1">
      <alignment vertical="center"/>
    </xf>
    <xf numFmtId="0" fontId="3" fillId="0" borderId="12" xfId="0" applyFont="1" applyFill="1" applyBorder="1" applyAlignment="1">
      <alignment vertical="center"/>
    </xf>
    <xf numFmtId="0" fontId="5" fillId="0" borderId="14" xfId="0" applyFont="1" applyFill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2" fillId="5" borderId="0" xfId="0" applyFont="1" applyFill="1">
      <alignment vertical="center"/>
    </xf>
    <xf numFmtId="0" fontId="2" fillId="5" borderId="24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4" fillId="0" borderId="32" xfId="0" applyFont="1" applyFill="1" applyBorder="1">
      <alignment vertical="center"/>
    </xf>
    <xf numFmtId="0" fontId="4" fillId="0" borderId="33" xfId="0" applyFont="1" applyFill="1" applyBorder="1">
      <alignment vertical="center"/>
    </xf>
    <xf numFmtId="0" fontId="10" fillId="6" borderId="0" xfId="0" applyFont="1" applyFill="1">
      <alignment vertical="center"/>
    </xf>
    <xf numFmtId="0" fontId="0" fillId="6" borderId="0" xfId="0" applyFill="1">
      <alignment vertical="center"/>
    </xf>
    <xf numFmtId="0" fontId="11" fillId="6" borderId="0" xfId="0" applyFont="1" applyFill="1">
      <alignment vertical="center"/>
    </xf>
    <xf numFmtId="0" fontId="12" fillId="6" borderId="0" xfId="0" applyFont="1" applyFill="1">
      <alignment vertical="center"/>
    </xf>
    <xf numFmtId="20" fontId="12" fillId="6" borderId="37" xfId="0" applyNumberFormat="1" applyFont="1" applyFill="1" applyBorder="1" applyAlignment="1">
      <alignment vertical="center" wrapText="1"/>
    </xf>
    <xf numFmtId="0" fontId="0" fillId="2" borderId="24" xfId="0" applyFill="1" applyBorder="1" applyAlignment="1">
      <alignment horizontal="center" vertical="center"/>
    </xf>
    <xf numFmtId="0" fontId="12" fillId="6" borderId="37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20" fontId="12" fillId="6" borderId="38" xfId="0" applyNumberFormat="1" applyFont="1" applyFill="1" applyBorder="1" applyAlignment="1">
      <alignment vertical="center" wrapText="1"/>
    </xf>
    <xf numFmtId="0" fontId="12" fillId="6" borderId="37" xfId="0" applyFont="1" applyFill="1" applyBorder="1" applyAlignment="1">
      <alignment horizontal="center" vertical="center"/>
    </xf>
    <xf numFmtId="0" fontId="12" fillId="6" borderId="40" xfId="0" applyFont="1" applyFill="1" applyBorder="1" applyAlignment="1">
      <alignment horizontal="left" vertical="center"/>
    </xf>
    <xf numFmtId="0" fontId="12" fillId="6" borderId="40" xfId="0" applyFont="1" applyFill="1" applyBorder="1" applyAlignment="1">
      <alignment horizontal="center" vertical="center"/>
    </xf>
    <xf numFmtId="20" fontId="12" fillId="6" borderId="36" xfId="0" applyNumberFormat="1" applyFont="1" applyFill="1" applyBorder="1" applyAlignment="1">
      <alignment vertical="center" wrapText="1"/>
    </xf>
    <xf numFmtId="20" fontId="12" fillId="6" borderId="39" xfId="0" applyNumberFormat="1" applyFont="1" applyFill="1" applyBorder="1" applyAlignment="1">
      <alignment vertical="center" wrapText="1"/>
    </xf>
    <xf numFmtId="20" fontId="12" fillId="6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6" borderId="39" xfId="0" applyFont="1" applyFill="1" applyBorder="1" applyAlignment="1">
      <alignment horizontal="center" vertical="center"/>
    </xf>
    <xf numFmtId="0" fontId="12" fillId="6" borderId="38" xfId="0" applyFont="1" applyFill="1" applyBorder="1" applyAlignment="1">
      <alignment horizontal="center" vertical="center"/>
    </xf>
    <xf numFmtId="0" fontId="0" fillId="6" borderId="24" xfId="0" applyFill="1" applyBorder="1" applyAlignment="1">
      <alignment vertical="center" wrapText="1"/>
    </xf>
    <xf numFmtId="0" fontId="0" fillId="6" borderId="24" xfId="0" applyFill="1" applyBorder="1" applyAlignment="1">
      <alignment horizontal="left" vertical="center" wrapText="1"/>
    </xf>
    <xf numFmtId="0" fontId="0" fillId="6" borderId="24" xfId="0" applyFill="1" applyBorder="1">
      <alignment vertical="center"/>
    </xf>
    <xf numFmtId="0" fontId="0" fillId="6" borderId="24" xfId="0" applyFill="1" applyBorder="1" applyAlignment="1">
      <alignment horizontal="left" vertical="center"/>
    </xf>
    <xf numFmtId="0" fontId="12" fillId="6" borderId="37" xfId="0" applyFont="1" applyFill="1" applyBorder="1" applyAlignment="1">
      <alignment horizontal="left" vertical="center" wrapText="1"/>
    </xf>
    <xf numFmtId="0" fontId="12" fillId="6" borderId="39" xfId="0" applyFont="1" applyFill="1" applyBorder="1" applyAlignment="1">
      <alignment horizontal="left" vertical="center" wrapText="1"/>
    </xf>
    <xf numFmtId="0" fontId="13" fillId="6" borderId="24" xfId="0" applyFont="1" applyFill="1" applyBorder="1" applyAlignment="1">
      <alignment horizontal="left" vertical="top"/>
    </xf>
    <xf numFmtId="0" fontId="13" fillId="6" borderId="24" xfId="0" applyFont="1" applyFill="1" applyBorder="1" applyAlignment="1">
      <alignment horizontal="left" vertical="center" wrapText="1"/>
    </xf>
    <xf numFmtId="0" fontId="13" fillId="6" borderId="24" xfId="0" applyFont="1" applyFill="1" applyBorder="1" applyAlignment="1">
      <alignment horizontal="left" vertical="center"/>
    </xf>
    <xf numFmtId="0" fontId="12" fillId="6" borderId="38" xfId="0" applyFont="1" applyFill="1" applyBorder="1" applyAlignment="1">
      <alignment horizontal="left" vertical="center" wrapText="1"/>
    </xf>
    <xf numFmtId="0" fontId="13" fillId="6" borderId="24" xfId="0" applyFont="1" applyFill="1" applyBorder="1" applyAlignment="1">
      <alignment vertical="center" wrapText="1"/>
    </xf>
    <xf numFmtId="0" fontId="12" fillId="6" borderId="36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left" vertical="center" wrapText="1"/>
    </xf>
    <xf numFmtId="20" fontId="12" fillId="6" borderId="34" xfId="0" applyNumberFormat="1" applyFont="1" applyFill="1" applyBorder="1" applyAlignment="1">
      <alignment vertical="center" wrapText="1"/>
    </xf>
    <xf numFmtId="0" fontId="14" fillId="0" borderId="0" xfId="0" applyFont="1" applyFill="1" applyBorder="1">
      <alignment vertical="center"/>
    </xf>
    <xf numFmtId="0" fontId="2" fillId="5" borderId="0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8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5" borderId="0" xfId="0" applyFont="1" applyFill="1" applyBorder="1">
      <alignment vertical="center"/>
    </xf>
    <xf numFmtId="0" fontId="2" fillId="8" borderId="0" xfId="0" applyFont="1" applyFill="1" applyBorder="1">
      <alignment vertical="center"/>
    </xf>
    <xf numFmtId="0" fontId="2" fillId="0" borderId="41" xfId="0" applyFont="1" applyBorder="1">
      <alignment vertical="center"/>
    </xf>
    <xf numFmtId="0" fontId="2" fillId="2" borderId="41" xfId="0" applyFont="1" applyFill="1" applyBorder="1">
      <alignment vertical="center"/>
    </xf>
    <xf numFmtId="0" fontId="2" fillId="3" borderId="41" xfId="0" applyFont="1" applyFill="1" applyBorder="1">
      <alignment vertical="center"/>
    </xf>
    <xf numFmtId="0" fontId="2" fillId="5" borderId="41" xfId="0" applyFont="1" applyFill="1" applyBorder="1">
      <alignment vertical="center"/>
    </xf>
    <xf numFmtId="0" fontId="2" fillId="8" borderId="41" xfId="0" applyFont="1" applyFill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2" borderId="45" xfId="0" applyFont="1" applyFill="1" applyBorder="1">
      <alignment vertical="center"/>
    </xf>
    <xf numFmtId="0" fontId="2" fillId="3" borderId="45" xfId="0" applyFont="1" applyFill="1" applyBorder="1">
      <alignment vertical="center"/>
    </xf>
    <xf numFmtId="0" fontId="2" fillId="0" borderId="45" xfId="0" applyFont="1" applyFill="1" applyBorder="1">
      <alignment vertical="center"/>
    </xf>
    <xf numFmtId="0" fontId="2" fillId="5" borderId="45" xfId="0" applyFont="1" applyFill="1" applyBorder="1" applyAlignment="1">
      <alignment horizontal="center" vertical="center"/>
    </xf>
    <xf numFmtId="0" fontId="2" fillId="8" borderId="45" xfId="0" applyFont="1" applyFill="1" applyBorder="1">
      <alignment vertical="center"/>
    </xf>
    <xf numFmtId="0" fontId="2" fillId="0" borderId="46" xfId="0" applyFont="1" applyBorder="1">
      <alignment vertical="center"/>
    </xf>
    <xf numFmtId="0" fontId="2" fillId="0" borderId="41" xfId="0" applyFont="1" applyFill="1" applyBorder="1">
      <alignment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45" xfId="0" applyFont="1" applyFill="1" applyBorder="1">
      <alignment vertical="center"/>
    </xf>
    <xf numFmtId="0" fontId="15" fillId="0" borderId="0" xfId="0" applyFont="1" applyFill="1" applyAlignment="1">
      <alignment horizontal="center" vertical="center"/>
    </xf>
    <xf numFmtId="0" fontId="0" fillId="9" borderId="9" xfId="0" applyFill="1" applyBorder="1">
      <alignment vertical="center"/>
    </xf>
    <xf numFmtId="0" fontId="0" fillId="9" borderId="10" xfId="0" applyFill="1" applyBorder="1">
      <alignment vertical="center"/>
    </xf>
    <xf numFmtId="0" fontId="0" fillId="9" borderId="11" xfId="0" applyFill="1" applyBorder="1">
      <alignment vertical="center"/>
    </xf>
    <xf numFmtId="0" fontId="0" fillId="9" borderId="1" xfId="0" applyFill="1" applyBorder="1">
      <alignment vertical="center"/>
    </xf>
    <xf numFmtId="0" fontId="0" fillId="9" borderId="2" xfId="0" applyFill="1" applyBorder="1">
      <alignment vertical="center"/>
    </xf>
    <xf numFmtId="0" fontId="0" fillId="9" borderId="3" xfId="0" applyFill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49" fontId="0" fillId="0" borderId="11" xfId="0" applyNumberForma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2" fillId="3" borderId="4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5" borderId="2" xfId="0" applyFont="1" applyFill="1" applyBorder="1">
      <alignment vertical="center"/>
    </xf>
    <xf numFmtId="0" fontId="2" fillId="5" borderId="7" xfId="0" applyFont="1" applyFill="1" applyBorder="1">
      <alignment vertical="center"/>
    </xf>
    <xf numFmtId="0" fontId="2" fillId="5" borderId="7" xfId="0" applyFont="1" applyFill="1" applyBorder="1" applyAlignment="1">
      <alignment vertical="center" wrapText="1"/>
    </xf>
    <xf numFmtId="0" fontId="2" fillId="8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left" vertical="center"/>
    </xf>
    <xf numFmtId="0" fontId="2" fillId="5" borderId="1" xfId="0" applyFont="1" applyFill="1" applyBorder="1">
      <alignment vertical="center"/>
    </xf>
    <xf numFmtId="0" fontId="2" fillId="5" borderId="3" xfId="0" applyFont="1" applyFill="1" applyBorder="1">
      <alignment vertical="center"/>
    </xf>
    <xf numFmtId="0" fontId="2" fillId="5" borderId="4" xfId="0" applyFont="1" applyFill="1" applyBorder="1">
      <alignment vertical="center"/>
    </xf>
    <xf numFmtId="0" fontId="2" fillId="5" borderId="5" xfId="0" applyFont="1" applyFill="1" applyBorder="1">
      <alignment vertical="center"/>
    </xf>
    <xf numFmtId="0" fontId="2" fillId="5" borderId="6" xfId="0" applyFont="1" applyFill="1" applyBorder="1">
      <alignment vertical="center"/>
    </xf>
    <xf numFmtId="0" fontId="2" fillId="5" borderId="8" xfId="0" applyFont="1" applyFill="1" applyBorder="1">
      <alignment vertical="center"/>
    </xf>
    <xf numFmtId="0" fontId="15" fillId="10" borderId="0" xfId="0" applyFont="1" applyFill="1" applyAlignment="1">
      <alignment horizontal="center" vertical="center"/>
    </xf>
    <xf numFmtId="0" fontId="2" fillId="10" borderId="0" xfId="0" applyFont="1" applyFill="1">
      <alignment vertical="center"/>
    </xf>
    <xf numFmtId="0" fontId="3" fillId="0" borderId="2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21" xfId="0" applyFont="1" applyFill="1" applyBorder="1" applyAlignment="1">
      <alignment horizontal="left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7" borderId="0" xfId="0" applyFont="1" applyFill="1">
      <alignment vertical="center"/>
    </xf>
    <xf numFmtId="0" fontId="2" fillId="8" borderId="0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vertical="center" wrapText="1"/>
    </xf>
    <xf numFmtId="0" fontId="2" fillId="8" borderId="7" xfId="0" applyFont="1" applyFill="1" applyBorder="1" applyAlignment="1">
      <alignment vertical="center" wrapText="1"/>
    </xf>
    <xf numFmtId="0" fontId="2" fillId="8" borderId="8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8" borderId="5" xfId="0" applyFont="1" applyFill="1" applyBorder="1">
      <alignment vertical="center"/>
    </xf>
    <xf numFmtId="0" fontId="2" fillId="8" borderId="1" xfId="0" applyFont="1" applyFill="1" applyBorder="1">
      <alignment vertical="center"/>
    </xf>
    <xf numFmtId="0" fontId="2" fillId="8" borderId="4" xfId="0" applyFont="1" applyFill="1" applyBorder="1">
      <alignment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/>
    </xf>
    <xf numFmtId="0" fontId="2" fillId="8" borderId="6" xfId="0" applyFont="1" applyFill="1" applyBorder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2" fillId="8" borderId="7" xfId="0" applyFont="1" applyFill="1" applyBorder="1">
      <alignment vertical="center"/>
    </xf>
    <xf numFmtId="0" fontId="2" fillId="8" borderId="8" xfId="0" applyFont="1" applyFill="1" applyBorder="1">
      <alignment vertical="center"/>
    </xf>
    <xf numFmtId="0" fontId="2" fillId="8" borderId="2" xfId="0" applyFont="1" applyFill="1" applyBorder="1">
      <alignment vertical="center"/>
    </xf>
    <xf numFmtId="0" fontId="2" fillId="8" borderId="3" xfId="0" applyFont="1" applyFill="1" applyBorder="1">
      <alignment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/>
    </xf>
    <xf numFmtId="0" fontId="16" fillId="0" borderId="2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13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47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4" fillId="0" borderId="17" xfId="0" applyFont="1" applyFill="1" applyBorder="1" applyAlignment="1">
      <alignment horizontal="left" vertical="center"/>
    </xf>
    <xf numFmtId="0" fontId="14" fillId="0" borderId="13" xfId="0" applyFont="1" applyFill="1" applyBorder="1">
      <alignment vertical="center"/>
    </xf>
    <xf numFmtId="0" fontId="2" fillId="5" borderId="0" xfId="0" applyFont="1" applyFill="1" applyBorder="1" applyAlignment="1">
      <alignment horizontal="center" vertical="center" wrapText="1"/>
    </xf>
    <xf numFmtId="176" fontId="4" fillId="0" borderId="21" xfId="0" applyNumberFormat="1" applyFont="1" applyFill="1" applyBorder="1">
      <alignment vertical="center"/>
    </xf>
    <xf numFmtId="0" fontId="5" fillId="0" borderId="13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4" fillId="0" borderId="9" xfId="0" applyFont="1" applyFill="1" applyBorder="1">
      <alignment vertical="center"/>
    </xf>
    <xf numFmtId="49" fontId="4" fillId="0" borderId="6" xfId="0" applyNumberFormat="1" applyFont="1" applyFill="1" applyBorder="1">
      <alignment vertical="center"/>
    </xf>
    <xf numFmtId="0" fontId="5" fillId="0" borderId="7" xfId="0" applyFont="1" applyFill="1" applyBorder="1" applyAlignment="1">
      <alignment horizontal="left" vertical="center" indent="1"/>
    </xf>
    <xf numFmtId="0" fontId="18" fillId="0" borderId="0" xfId="0" applyFont="1" applyFill="1" applyBorder="1">
      <alignment vertical="center"/>
    </xf>
    <xf numFmtId="0" fontId="5" fillId="0" borderId="6" xfId="0" applyFont="1" applyFill="1" applyBorder="1" applyAlignment="1">
      <alignment horizontal="left" vertical="center" indent="1"/>
    </xf>
    <xf numFmtId="0" fontId="4" fillId="0" borderId="25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28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left" vertical="center"/>
    </xf>
    <xf numFmtId="9" fontId="4" fillId="0" borderId="0" xfId="0" applyNumberFormat="1" applyFont="1" applyFill="1">
      <alignment vertical="center"/>
    </xf>
    <xf numFmtId="1" fontId="4" fillId="0" borderId="21" xfId="0" applyNumberFormat="1" applyFont="1" applyFill="1" applyBorder="1">
      <alignment vertical="center"/>
    </xf>
    <xf numFmtId="1" fontId="4" fillId="0" borderId="21" xfId="0" applyNumberFormat="1" applyFont="1" applyFill="1" applyBorder="1" applyAlignment="1">
      <alignment horizontal="right" vertical="center"/>
    </xf>
    <xf numFmtId="0" fontId="3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5" xfId="0" applyFont="1" applyBorder="1">
      <alignment vertical="center"/>
    </xf>
    <xf numFmtId="0" fontId="3" fillId="0" borderId="23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3" xfId="0" applyFont="1" applyBorder="1">
      <alignment vertical="center"/>
    </xf>
    <xf numFmtId="0" fontId="3" fillId="0" borderId="28" xfId="0" applyFont="1" applyBorder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8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47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0" fontId="3" fillId="0" borderId="48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 applyAlignment="1">
      <alignment horizontal="right" vertical="center"/>
    </xf>
    <xf numFmtId="0" fontId="4" fillId="0" borderId="48" xfId="0" applyFont="1" applyBorder="1" applyAlignment="1">
      <alignment horizontal="left" vertical="center"/>
    </xf>
    <xf numFmtId="0" fontId="4" fillId="0" borderId="30" xfId="0" applyFont="1" applyBorder="1" applyAlignment="1">
      <alignment horizontal="right" vertical="center"/>
    </xf>
    <xf numFmtId="0" fontId="4" fillId="0" borderId="31" xfId="0" applyFont="1" applyBorder="1">
      <alignment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8" borderId="6" xfId="0" applyFont="1" applyFill="1" applyBorder="1" applyAlignment="1">
      <alignment horizontal="left" vertical="center"/>
    </xf>
    <xf numFmtId="0" fontId="2" fillId="8" borderId="7" xfId="0" applyFont="1" applyFill="1" applyBorder="1" applyAlignment="1">
      <alignment horizontal="left" vertical="center"/>
    </xf>
    <xf numFmtId="0" fontId="2" fillId="8" borderId="8" xfId="0" applyFont="1" applyFill="1" applyBorder="1" applyAlignment="1">
      <alignment horizontal="left" vertical="center"/>
    </xf>
    <xf numFmtId="0" fontId="2" fillId="8" borderId="0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2" fillId="6" borderId="34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2" fillId="6" borderId="39" xfId="0" applyFont="1" applyFill="1" applyBorder="1" applyAlignment="1">
      <alignment horizontal="center" vertical="center"/>
    </xf>
    <xf numFmtId="0" fontId="12" fillId="6" borderId="40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top"/>
    </xf>
    <xf numFmtId="0" fontId="0" fillId="6" borderId="24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24847</xdr:colOff>
      <xdr:row>53</xdr:row>
      <xdr:rowOff>35637</xdr:rowOff>
    </xdr:from>
    <xdr:to>
      <xdr:col>31</xdr:col>
      <xdr:colOff>786847</xdr:colOff>
      <xdr:row>61</xdr:row>
      <xdr:rowOff>106936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97414880-3669-4AF9-8CFB-674AF6BED29C}"/>
            </a:ext>
          </a:extLst>
        </xdr:cNvPr>
        <xdr:cNvGrpSpPr/>
      </xdr:nvGrpSpPr>
      <xdr:grpSpPr>
        <a:xfrm>
          <a:off x="6700630" y="11010094"/>
          <a:ext cx="4041913" cy="1727820"/>
          <a:chOff x="3983935" y="10976963"/>
          <a:chExt cx="4041913" cy="1727820"/>
        </a:xfrm>
      </xdr:grpSpPr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A8604FDF-7033-43F0-B9A4-6E3F863FAF66}"/>
              </a:ext>
            </a:extLst>
          </xdr:cNvPr>
          <xdr:cNvGrpSpPr/>
        </xdr:nvGrpSpPr>
        <xdr:grpSpPr>
          <a:xfrm>
            <a:off x="3983935" y="10976963"/>
            <a:ext cx="3321326" cy="1727820"/>
            <a:chOff x="3983935" y="10976963"/>
            <a:chExt cx="3321326" cy="1727820"/>
          </a:xfrm>
        </xdr:grpSpPr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EFE34447-32D4-449E-9FA5-EFBD4D5E583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3983935" y="10976963"/>
              <a:ext cx="3246783" cy="1727820"/>
            </a:xfrm>
            <a:prstGeom prst="rect">
              <a:avLst/>
            </a:prstGeom>
          </xdr:spPr>
        </xdr:pic>
        <xdr:sp macro="" textlink="">
          <xdr:nvSpPr>
            <xdr:cNvPr id="4" name="正方形/長方形 3">
              <a:extLst>
                <a:ext uri="{FF2B5EF4-FFF2-40B4-BE49-F238E27FC236}">
                  <a16:creationId xmlns:a16="http://schemas.microsoft.com/office/drawing/2014/main" id="{89CFBFBA-7A4D-4F7A-A0C9-D2808662B30A}"/>
                </a:ext>
              </a:extLst>
            </xdr:cNvPr>
            <xdr:cNvSpPr/>
          </xdr:nvSpPr>
          <xdr:spPr>
            <a:xfrm>
              <a:off x="5226326" y="11860696"/>
              <a:ext cx="2078935" cy="819978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7532662B-EF7A-48E9-8753-50E510F3EA23}"/>
              </a:ext>
            </a:extLst>
          </xdr:cNvPr>
          <xdr:cNvSpPr txBox="1"/>
        </xdr:nvSpPr>
        <xdr:spPr>
          <a:xfrm>
            <a:off x="6675783" y="11181522"/>
            <a:ext cx="1350065" cy="430695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インバータ側接続</a:t>
            </a:r>
            <a:endParaRPr kumimoji="1" lang="en-US" altLang="ja-JP" sz="1100"/>
          </a:p>
        </xdr:txBody>
      </xdr:sp>
    </xdr:grpSp>
    <xdr:clientData/>
  </xdr:twoCellAnchor>
  <xdr:twoCellAnchor editAs="oneCell">
    <xdr:from>
      <xdr:col>9</xdr:col>
      <xdr:colOff>273326</xdr:colOff>
      <xdr:row>52</xdr:row>
      <xdr:rowOff>66682</xdr:rowOff>
    </xdr:from>
    <xdr:to>
      <xdr:col>16</xdr:col>
      <xdr:colOff>224873</xdr:colOff>
      <xdr:row>61</xdr:row>
      <xdr:rowOff>109870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39A5B9B-7ECE-4742-9245-16E090321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7869" y="10834073"/>
          <a:ext cx="1913283" cy="1897250"/>
        </a:xfrm>
        <a:prstGeom prst="rect">
          <a:avLst/>
        </a:prstGeom>
        <a:ln w="19050">
          <a:solidFill>
            <a:schemeClr val="tx2"/>
          </a:solidFill>
        </a:ln>
      </xdr:spPr>
    </xdr:pic>
    <xdr:clientData/>
  </xdr:twoCellAnchor>
  <xdr:twoCellAnchor>
    <xdr:from>
      <xdr:col>16</xdr:col>
      <xdr:colOff>66261</xdr:colOff>
      <xdr:row>55</xdr:row>
      <xdr:rowOff>57978</xdr:rowOff>
    </xdr:from>
    <xdr:to>
      <xdr:col>19</xdr:col>
      <xdr:colOff>190500</xdr:colOff>
      <xdr:row>55</xdr:row>
      <xdr:rowOff>57978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A80CC308-CFDA-439A-84A6-047DE7B14B17}"/>
            </a:ext>
          </a:extLst>
        </xdr:cNvPr>
        <xdr:cNvCxnSpPr/>
      </xdr:nvCxnSpPr>
      <xdr:spPr>
        <a:xfrm flipH="1">
          <a:off x="5922065" y="11446565"/>
          <a:ext cx="944218" cy="0"/>
        </a:xfrm>
        <a:prstGeom prst="straightConnector1">
          <a:avLst/>
        </a:prstGeom>
        <a:ln w="28575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53</xdr:row>
      <xdr:rowOff>157369</xdr:rowOff>
    </xdr:from>
    <xdr:to>
      <xdr:col>22</xdr:col>
      <xdr:colOff>157369</xdr:colOff>
      <xdr:row>57</xdr:row>
      <xdr:rowOff>91109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A619B0B2-3003-4748-9156-DEF0618DE3C5}"/>
            </a:ext>
          </a:extLst>
        </xdr:cNvPr>
        <xdr:cNvSpPr/>
      </xdr:nvSpPr>
      <xdr:spPr>
        <a:xfrm>
          <a:off x="6949109" y="11131826"/>
          <a:ext cx="704021" cy="762000"/>
        </a:xfrm>
        <a:prstGeom prst="ellipse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247650</xdr:colOff>
      <xdr:row>4</xdr:row>
      <xdr:rowOff>308429</xdr:rowOff>
    </xdr:from>
    <xdr:ext cx="1005403" cy="4356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E7623BD-1D63-4A34-9FD3-B80F7419B6A8}"/>
            </a:ext>
          </a:extLst>
        </xdr:cNvPr>
        <xdr:cNvSpPr txBox="1"/>
      </xdr:nvSpPr>
      <xdr:spPr>
        <a:xfrm>
          <a:off x="17325975" y="1565729"/>
          <a:ext cx="1005403" cy="4356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/>
            <a:t>商用電源</a:t>
          </a:r>
        </a:p>
      </xdr:txBody>
    </xdr:sp>
    <xdr:clientData/>
  </xdr:oneCellAnchor>
  <xdr:twoCellAnchor>
    <xdr:from>
      <xdr:col>18</xdr:col>
      <xdr:colOff>3881443</xdr:colOff>
      <xdr:row>4</xdr:row>
      <xdr:rowOff>214317</xdr:rowOff>
    </xdr:from>
    <xdr:to>
      <xdr:col>22</xdr:col>
      <xdr:colOff>206376</xdr:colOff>
      <xdr:row>5</xdr:row>
      <xdr:rowOff>206375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EEEDEC09-3703-47E1-ADF4-DACA15451960}"/>
            </a:ext>
          </a:extLst>
        </xdr:cNvPr>
        <xdr:cNvCxnSpPr/>
      </xdr:nvCxnSpPr>
      <xdr:spPr>
        <a:xfrm rot="10800000">
          <a:off x="15025693" y="1471617"/>
          <a:ext cx="2259008" cy="306383"/>
        </a:xfrm>
        <a:prstGeom prst="bent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1835604</xdr:colOff>
      <xdr:row>7</xdr:row>
      <xdr:rowOff>29482</xdr:rowOff>
    </xdr:from>
    <xdr:to>
      <xdr:col>18</xdr:col>
      <xdr:colOff>1835604</xdr:colOff>
      <xdr:row>8</xdr:row>
      <xdr:rowOff>48532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9D29D74-75AE-4DBB-B51E-38B83AE1BEB4}"/>
            </a:ext>
          </a:extLst>
        </xdr:cNvPr>
        <xdr:cNvCxnSpPr/>
      </xdr:nvCxnSpPr>
      <xdr:spPr>
        <a:xfrm>
          <a:off x="12979854" y="2229757"/>
          <a:ext cx="0" cy="3333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1851479</xdr:colOff>
      <xdr:row>10</xdr:row>
      <xdr:rowOff>0</xdr:rowOff>
    </xdr:from>
    <xdr:to>
      <xdr:col>18</xdr:col>
      <xdr:colOff>1857375</xdr:colOff>
      <xdr:row>11</xdr:row>
      <xdr:rowOff>291192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FFC720A-2066-49F6-90C2-20D31353C19F}"/>
            </a:ext>
          </a:extLst>
        </xdr:cNvPr>
        <xdr:cNvCxnSpPr/>
      </xdr:nvCxnSpPr>
      <xdr:spPr>
        <a:xfrm flipH="1">
          <a:off x="12995729" y="3143250"/>
          <a:ext cx="5896" cy="60551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63500</xdr:colOff>
      <xdr:row>12</xdr:row>
      <xdr:rowOff>158750</xdr:rowOff>
    </xdr:from>
    <xdr:to>
      <xdr:col>17</xdr:col>
      <xdr:colOff>746125</xdr:colOff>
      <xdr:row>12</xdr:row>
      <xdr:rowOff>190500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D9DD3DD-30B2-4FC4-BEC5-89EBC301DD00}"/>
            </a:ext>
          </a:extLst>
        </xdr:cNvPr>
        <xdr:cNvCxnSpPr/>
      </xdr:nvCxnSpPr>
      <xdr:spPr>
        <a:xfrm flipH="1" flipV="1">
          <a:off x="6683375" y="3930650"/>
          <a:ext cx="4397375" cy="317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13</xdr:row>
      <xdr:rowOff>122464</xdr:rowOff>
    </xdr:from>
    <xdr:to>
      <xdr:col>6</xdr:col>
      <xdr:colOff>381000</xdr:colOff>
      <xdr:row>16</xdr:row>
      <xdr:rowOff>123825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EF16597-B609-4201-B628-EA54AE0F680F}"/>
            </a:ext>
          </a:extLst>
        </xdr:cNvPr>
        <xdr:cNvCxnSpPr/>
      </xdr:nvCxnSpPr>
      <xdr:spPr>
        <a:xfrm>
          <a:off x="3714750" y="4208689"/>
          <a:ext cx="0" cy="94433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18</xdr:row>
      <xdr:rowOff>229963</xdr:rowOff>
    </xdr:from>
    <xdr:to>
      <xdr:col>17</xdr:col>
      <xdr:colOff>742384</xdr:colOff>
      <xdr:row>18</xdr:row>
      <xdr:rowOff>247650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A50BF3D1-F734-4F4E-85F5-84A3213C2235}"/>
            </a:ext>
          </a:extLst>
        </xdr:cNvPr>
        <xdr:cNvCxnSpPr/>
      </xdr:nvCxnSpPr>
      <xdr:spPr>
        <a:xfrm flipV="1">
          <a:off x="5924550" y="6059263"/>
          <a:ext cx="5314384" cy="1768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111125</xdr:colOff>
      <xdr:row>4</xdr:row>
      <xdr:rowOff>143198</xdr:rowOff>
    </xdr:from>
    <xdr:to>
      <xdr:col>17</xdr:col>
      <xdr:colOff>808257</xdr:colOff>
      <xdr:row>4</xdr:row>
      <xdr:rowOff>158750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25367091-C527-499D-A9BC-2EA3B1E9A9F3}"/>
            </a:ext>
          </a:extLst>
        </xdr:cNvPr>
        <xdr:cNvCxnSpPr/>
      </xdr:nvCxnSpPr>
      <xdr:spPr>
        <a:xfrm flipV="1">
          <a:off x="6731000" y="1400498"/>
          <a:ext cx="4411882" cy="15552"/>
        </a:xfrm>
        <a:prstGeom prst="straightConnector1">
          <a:avLst/>
        </a:pr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1824265</xdr:colOff>
      <xdr:row>5</xdr:row>
      <xdr:rowOff>6803</xdr:rowOff>
    </xdr:from>
    <xdr:to>
      <xdr:col>18</xdr:col>
      <xdr:colOff>1824265</xdr:colOff>
      <xdr:row>6</xdr:row>
      <xdr:rowOff>25853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1E778E94-4014-4CE4-BC53-B87015B6EAE2}"/>
            </a:ext>
          </a:extLst>
        </xdr:cNvPr>
        <xdr:cNvCxnSpPr/>
      </xdr:nvCxnSpPr>
      <xdr:spPr>
        <a:xfrm>
          <a:off x="12968515" y="1578428"/>
          <a:ext cx="0" cy="3333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127000</xdr:colOff>
      <xdr:row>3</xdr:row>
      <xdr:rowOff>63500</xdr:rowOff>
    </xdr:from>
    <xdr:ext cx="820353" cy="43569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E3EFCB5-3FF2-46CF-B0AE-A8A245948BED}"/>
            </a:ext>
          </a:extLst>
        </xdr:cNvPr>
        <xdr:cNvSpPr txBox="1"/>
      </xdr:nvSpPr>
      <xdr:spPr>
        <a:xfrm>
          <a:off x="7604125" y="1006475"/>
          <a:ext cx="820353" cy="4356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/>
            <a:t>5V</a:t>
          </a:r>
          <a:r>
            <a:rPr kumimoji="1" lang="ja-JP" altLang="en-US" sz="1600" b="1"/>
            <a:t>給電</a:t>
          </a:r>
        </a:p>
      </xdr:txBody>
    </xdr:sp>
    <xdr:clientData/>
  </xdr:oneCellAnchor>
  <xdr:twoCellAnchor>
    <xdr:from>
      <xdr:col>19</xdr:col>
      <xdr:colOff>15875</xdr:colOff>
      <xdr:row>18</xdr:row>
      <xdr:rowOff>253433</xdr:rowOff>
    </xdr:from>
    <xdr:to>
      <xdr:col>32</xdr:col>
      <xdr:colOff>0</xdr:colOff>
      <xdr:row>18</xdr:row>
      <xdr:rowOff>269875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643B2DC0-DA9B-4411-B36D-7D53D6107134}"/>
            </a:ext>
          </a:extLst>
        </xdr:cNvPr>
        <xdr:cNvCxnSpPr/>
      </xdr:nvCxnSpPr>
      <xdr:spPr>
        <a:xfrm flipV="1">
          <a:off x="15046325" y="5911283"/>
          <a:ext cx="9747250" cy="1644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15875</xdr:colOff>
      <xdr:row>12</xdr:row>
      <xdr:rowOff>174625</xdr:rowOff>
    </xdr:from>
    <xdr:to>
      <xdr:col>23</xdr:col>
      <xdr:colOff>666750</xdr:colOff>
      <xdr:row>12</xdr:row>
      <xdr:rowOff>190500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5F83D880-E187-4ECF-9F73-4095C8EA68BD}"/>
            </a:ext>
          </a:extLst>
        </xdr:cNvPr>
        <xdr:cNvCxnSpPr/>
      </xdr:nvCxnSpPr>
      <xdr:spPr>
        <a:xfrm flipV="1">
          <a:off x="15046325" y="3946525"/>
          <a:ext cx="3508375" cy="158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4</xdr:row>
      <xdr:rowOff>98425</xdr:rowOff>
    </xdr:from>
    <xdr:to>
      <xdr:col>23</xdr:col>
      <xdr:colOff>730250</xdr:colOff>
      <xdr:row>4</xdr:row>
      <xdr:rowOff>111125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5714E0E5-0371-4ED8-872D-AE171A0AFCF3}"/>
            </a:ext>
          </a:extLst>
        </xdr:cNvPr>
        <xdr:cNvCxnSpPr/>
      </xdr:nvCxnSpPr>
      <xdr:spPr>
        <a:xfrm flipH="1" flipV="1">
          <a:off x="15030450" y="1355725"/>
          <a:ext cx="3587750" cy="127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6</xdr:row>
      <xdr:rowOff>158750</xdr:rowOff>
    </xdr:from>
    <xdr:to>
      <xdr:col>31</xdr:col>
      <xdr:colOff>777875</xdr:colOff>
      <xdr:row>6</xdr:row>
      <xdr:rowOff>174625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457A1EDF-E00E-4D52-ABA7-ADAA2222D696}"/>
            </a:ext>
          </a:extLst>
        </xdr:cNvPr>
        <xdr:cNvCxnSpPr/>
      </xdr:nvCxnSpPr>
      <xdr:spPr>
        <a:xfrm flipV="1">
          <a:off x="15030450" y="2044700"/>
          <a:ext cx="9759950" cy="158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177800</xdr:colOff>
      <xdr:row>6</xdr:row>
      <xdr:rowOff>270329</xdr:rowOff>
    </xdr:from>
    <xdr:ext cx="4248086" cy="39280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98F2BDE-FD7F-4CAD-9414-1AE88BB0829C}"/>
            </a:ext>
          </a:extLst>
        </xdr:cNvPr>
        <xdr:cNvSpPr txBox="1"/>
      </xdr:nvSpPr>
      <xdr:spPr>
        <a:xfrm>
          <a:off x="19685000" y="2156279"/>
          <a:ext cx="4248086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 b="0"/>
            <a:t> 100VAC</a:t>
          </a:r>
          <a:r>
            <a:rPr kumimoji="1" lang="ja-JP" altLang="en-US" sz="1400" b="0"/>
            <a:t>出力付き</a:t>
          </a:r>
          <a:r>
            <a:rPr kumimoji="1" lang="en-US" altLang="ja-JP" sz="1400" b="0"/>
            <a:t>DC</a:t>
          </a:r>
          <a:r>
            <a:rPr kumimoji="1" lang="ja-JP" altLang="en-US" sz="1400" b="0"/>
            <a:t>充電器起動時モニター表示開始</a:t>
          </a:r>
        </a:p>
      </xdr:txBody>
    </xdr:sp>
    <xdr:clientData/>
  </xdr:oneCellAnchor>
  <xdr:twoCellAnchor>
    <xdr:from>
      <xdr:col>19</xdr:col>
      <xdr:colOff>31750</xdr:colOff>
      <xdr:row>22</xdr:row>
      <xdr:rowOff>56583</xdr:rowOff>
    </xdr:from>
    <xdr:to>
      <xdr:col>32</xdr:col>
      <xdr:colOff>15875</xdr:colOff>
      <xdr:row>22</xdr:row>
      <xdr:rowOff>73025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4CD3A89E-E492-422D-9BF0-426A5FDB6959}"/>
            </a:ext>
          </a:extLst>
        </xdr:cNvPr>
        <xdr:cNvCxnSpPr/>
      </xdr:nvCxnSpPr>
      <xdr:spPr>
        <a:xfrm flipV="1">
          <a:off x="15233650" y="7943283"/>
          <a:ext cx="9871075" cy="1644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26</xdr:row>
      <xdr:rowOff>323850</xdr:rowOff>
    </xdr:from>
    <xdr:to>
      <xdr:col>17</xdr:col>
      <xdr:colOff>800100</xdr:colOff>
      <xdr:row>37</xdr:row>
      <xdr:rowOff>323850</xdr:rowOff>
    </xdr:to>
    <xdr:cxnSp macro="">
      <xdr:nvCxnSpPr>
        <xdr:cNvPr id="21" name="コネクタ: カギ線 20">
          <a:extLst>
            <a:ext uri="{FF2B5EF4-FFF2-40B4-BE49-F238E27FC236}">
              <a16:creationId xmlns:a16="http://schemas.microsoft.com/office/drawing/2014/main" id="{95DB0C8D-9776-47E9-AF54-58387BE7E0E4}"/>
            </a:ext>
          </a:extLst>
        </xdr:cNvPr>
        <xdr:cNvCxnSpPr/>
      </xdr:nvCxnSpPr>
      <xdr:spPr>
        <a:xfrm>
          <a:off x="5067300" y="10134600"/>
          <a:ext cx="6229350" cy="4667250"/>
        </a:xfrm>
        <a:prstGeom prst="bent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22</xdr:row>
      <xdr:rowOff>190500</xdr:rowOff>
    </xdr:from>
    <xdr:to>
      <xdr:col>17</xdr:col>
      <xdr:colOff>742950</xdr:colOff>
      <xdr:row>25</xdr:row>
      <xdr:rowOff>152400</xdr:rowOff>
    </xdr:to>
    <xdr:cxnSp macro="">
      <xdr:nvCxnSpPr>
        <xdr:cNvPr id="22" name="コネクタ: カギ線 21">
          <a:extLst>
            <a:ext uri="{FF2B5EF4-FFF2-40B4-BE49-F238E27FC236}">
              <a16:creationId xmlns:a16="http://schemas.microsoft.com/office/drawing/2014/main" id="{3133215B-2897-4C39-B0A3-2AD0D235AC43}"/>
            </a:ext>
          </a:extLst>
        </xdr:cNvPr>
        <xdr:cNvCxnSpPr/>
      </xdr:nvCxnSpPr>
      <xdr:spPr>
        <a:xfrm flipV="1">
          <a:off x="5048250" y="8077200"/>
          <a:ext cx="6191250" cy="1371600"/>
        </a:xfrm>
        <a:prstGeom prst="bent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15875</xdr:colOff>
      <xdr:row>25</xdr:row>
      <xdr:rowOff>133350</xdr:rowOff>
    </xdr:from>
    <xdr:to>
      <xdr:col>31</xdr:col>
      <xdr:colOff>400050</xdr:colOff>
      <xdr:row>37</xdr:row>
      <xdr:rowOff>238125</xdr:rowOff>
    </xdr:to>
    <xdr:cxnSp macro="">
      <xdr:nvCxnSpPr>
        <xdr:cNvPr id="23" name="コネクタ: カギ線 22">
          <a:extLst>
            <a:ext uri="{FF2B5EF4-FFF2-40B4-BE49-F238E27FC236}">
              <a16:creationId xmlns:a16="http://schemas.microsoft.com/office/drawing/2014/main" id="{41ECBABA-7EBB-4CDD-A819-291F6AB5D7BA}"/>
            </a:ext>
          </a:extLst>
        </xdr:cNvPr>
        <xdr:cNvCxnSpPr/>
      </xdr:nvCxnSpPr>
      <xdr:spPr>
        <a:xfrm flipV="1">
          <a:off x="15217775" y="9429750"/>
          <a:ext cx="9832975" cy="5286375"/>
        </a:xfrm>
        <a:prstGeom prst="bentConnector3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27</xdr:row>
      <xdr:rowOff>79375</xdr:rowOff>
    </xdr:from>
    <xdr:to>
      <xdr:col>31</xdr:col>
      <xdr:colOff>396875</xdr:colOff>
      <xdr:row>48</xdr:row>
      <xdr:rowOff>247650</xdr:rowOff>
    </xdr:to>
    <xdr:cxnSp macro="">
      <xdr:nvCxnSpPr>
        <xdr:cNvPr id="24" name="コネクタ: カギ線 23">
          <a:extLst>
            <a:ext uri="{FF2B5EF4-FFF2-40B4-BE49-F238E27FC236}">
              <a16:creationId xmlns:a16="http://schemas.microsoft.com/office/drawing/2014/main" id="{88BB3177-34A0-41D9-81A2-995FFBEA3CC9}"/>
            </a:ext>
          </a:extLst>
        </xdr:cNvPr>
        <xdr:cNvCxnSpPr/>
      </xdr:nvCxnSpPr>
      <xdr:spPr>
        <a:xfrm flipV="1">
          <a:off x="15201900" y="10404475"/>
          <a:ext cx="9845675" cy="9578975"/>
        </a:xfrm>
        <a:prstGeom prst="bentConnector3">
          <a:avLst>
            <a:gd name="adj1" fmla="val 55418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32</xdr:row>
      <xdr:rowOff>492125</xdr:rowOff>
    </xdr:from>
    <xdr:to>
      <xdr:col>17</xdr:col>
      <xdr:colOff>777875</xdr:colOff>
      <xdr:row>35</xdr:row>
      <xdr:rowOff>47625</xdr:rowOff>
    </xdr:to>
    <xdr:cxnSp macro="">
      <xdr:nvCxnSpPr>
        <xdr:cNvPr id="26" name="コネクタ: カギ線 25">
          <a:extLst>
            <a:ext uri="{FF2B5EF4-FFF2-40B4-BE49-F238E27FC236}">
              <a16:creationId xmlns:a16="http://schemas.microsoft.com/office/drawing/2014/main" id="{5CCCF124-A54A-456F-9A75-F0D9555716DA}"/>
            </a:ext>
          </a:extLst>
        </xdr:cNvPr>
        <xdr:cNvCxnSpPr/>
      </xdr:nvCxnSpPr>
      <xdr:spPr>
        <a:xfrm>
          <a:off x="5429250" y="12474575"/>
          <a:ext cx="5683250" cy="879475"/>
        </a:xfrm>
        <a:prstGeom prst="bentConnector3">
          <a:avLst>
            <a:gd name="adj1" fmla="val 36592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63500</xdr:colOff>
      <xdr:row>39</xdr:row>
      <xdr:rowOff>0</xdr:rowOff>
    </xdr:from>
    <xdr:to>
      <xdr:col>18</xdr:col>
      <xdr:colOff>0</xdr:colOff>
      <xdr:row>45</xdr:row>
      <xdr:rowOff>127000</xdr:rowOff>
    </xdr:to>
    <xdr:cxnSp macro="">
      <xdr:nvCxnSpPr>
        <xdr:cNvPr id="27" name="コネクタ: カギ線 26">
          <a:extLst>
            <a:ext uri="{FF2B5EF4-FFF2-40B4-BE49-F238E27FC236}">
              <a16:creationId xmlns:a16="http://schemas.microsoft.com/office/drawing/2014/main" id="{D43117C7-B0F1-4A9C-8ADE-8FBA10099624}"/>
            </a:ext>
          </a:extLst>
        </xdr:cNvPr>
        <xdr:cNvCxnSpPr/>
      </xdr:nvCxnSpPr>
      <xdr:spPr>
        <a:xfrm>
          <a:off x="5445125" y="15303500"/>
          <a:ext cx="5699125" cy="2921000"/>
        </a:xfrm>
        <a:prstGeom prst="bent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25400</xdr:colOff>
      <xdr:row>35</xdr:row>
      <xdr:rowOff>222250</xdr:rowOff>
    </xdr:from>
    <xdr:to>
      <xdr:col>17</xdr:col>
      <xdr:colOff>777875</xdr:colOff>
      <xdr:row>45</xdr:row>
      <xdr:rowOff>390525</xdr:rowOff>
    </xdr:to>
    <xdr:cxnSp macro="">
      <xdr:nvCxnSpPr>
        <xdr:cNvPr id="28" name="コネクタ: カギ線 27">
          <a:extLst>
            <a:ext uri="{FF2B5EF4-FFF2-40B4-BE49-F238E27FC236}">
              <a16:creationId xmlns:a16="http://schemas.microsoft.com/office/drawing/2014/main" id="{45C9F829-882C-4EB9-B9AB-AEF7921D5CE7}"/>
            </a:ext>
          </a:extLst>
        </xdr:cNvPr>
        <xdr:cNvCxnSpPr/>
      </xdr:nvCxnSpPr>
      <xdr:spPr>
        <a:xfrm flipV="1">
          <a:off x="5407025" y="13528675"/>
          <a:ext cx="5705475" cy="3454400"/>
        </a:xfrm>
        <a:prstGeom prst="bentConnector3">
          <a:avLst>
            <a:gd name="adj1" fmla="val 36644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45</xdr:row>
      <xdr:rowOff>317500</xdr:rowOff>
    </xdr:from>
    <xdr:to>
      <xdr:col>17</xdr:col>
      <xdr:colOff>793750</xdr:colOff>
      <xdr:row>52</xdr:row>
      <xdr:rowOff>142875</xdr:rowOff>
    </xdr:to>
    <xdr:cxnSp macro="">
      <xdr:nvCxnSpPr>
        <xdr:cNvPr id="29" name="コネクタ: カギ線 28">
          <a:extLst>
            <a:ext uri="{FF2B5EF4-FFF2-40B4-BE49-F238E27FC236}">
              <a16:creationId xmlns:a16="http://schemas.microsoft.com/office/drawing/2014/main" id="{6B13EF1B-08C9-464D-9A3E-DE575AD8FDE2}"/>
            </a:ext>
          </a:extLst>
        </xdr:cNvPr>
        <xdr:cNvCxnSpPr/>
      </xdr:nvCxnSpPr>
      <xdr:spPr>
        <a:xfrm flipV="1">
          <a:off x="5397500" y="18415000"/>
          <a:ext cx="5730875" cy="3063875"/>
        </a:xfrm>
        <a:prstGeom prst="bent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777876</xdr:colOff>
      <xdr:row>35</xdr:row>
      <xdr:rowOff>412750</xdr:rowOff>
    </xdr:from>
    <xdr:to>
      <xdr:col>17</xdr:col>
      <xdr:colOff>762000</xdr:colOff>
      <xdr:row>58</xdr:row>
      <xdr:rowOff>253999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FAA4D1DC-C3E4-4A98-8292-C236F9402673}"/>
            </a:ext>
          </a:extLst>
        </xdr:cNvPr>
        <xdr:cNvGrpSpPr/>
      </xdr:nvGrpSpPr>
      <xdr:grpSpPr>
        <a:xfrm>
          <a:off x="4987926" y="13995400"/>
          <a:ext cx="6270624" cy="10928349"/>
          <a:chOff x="14208125" y="10530910"/>
          <a:chExt cx="14021163" cy="9598590"/>
        </a:xfrm>
      </xdr:grpSpPr>
      <xdr:cxnSp macro="">
        <xdr:nvCxnSpPr>
          <xdr:cNvPr id="31" name="直線矢印コネクタ 30">
            <a:extLst>
              <a:ext uri="{FF2B5EF4-FFF2-40B4-BE49-F238E27FC236}">
                <a16:creationId xmlns:a16="http://schemas.microsoft.com/office/drawing/2014/main" id="{9003A420-3546-4E85-9A73-5CEFF5BE3D97}"/>
              </a:ext>
            </a:extLst>
          </xdr:cNvPr>
          <xdr:cNvCxnSpPr/>
        </xdr:nvCxnSpPr>
        <xdr:spPr>
          <a:xfrm flipV="1">
            <a:off x="20828002" y="10530910"/>
            <a:ext cx="7401286" cy="25964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D8DF718C-132F-4088-9A76-DE52136D51F8}"/>
              </a:ext>
            </a:extLst>
          </xdr:cNvPr>
          <xdr:cNvCxnSpPr/>
        </xdr:nvCxnSpPr>
        <xdr:spPr>
          <a:xfrm>
            <a:off x="20843875" y="10541000"/>
            <a:ext cx="15875" cy="95885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C9DAB331-97A8-48B9-8386-359531F63AA3}"/>
              </a:ext>
            </a:extLst>
          </xdr:cNvPr>
          <xdr:cNvCxnSpPr/>
        </xdr:nvCxnSpPr>
        <xdr:spPr>
          <a:xfrm>
            <a:off x="14208125" y="20097750"/>
            <a:ext cx="6651625" cy="1587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44450</xdr:colOff>
      <xdr:row>45</xdr:row>
      <xdr:rowOff>444500</xdr:rowOff>
    </xdr:from>
    <xdr:to>
      <xdr:col>17</xdr:col>
      <xdr:colOff>793750</xdr:colOff>
      <xdr:row>59</xdr:row>
      <xdr:rowOff>282575</xdr:rowOff>
    </xdr:to>
    <xdr:cxnSp macro="">
      <xdr:nvCxnSpPr>
        <xdr:cNvPr id="34" name="コネクタ: カギ線 33">
          <a:extLst>
            <a:ext uri="{FF2B5EF4-FFF2-40B4-BE49-F238E27FC236}">
              <a16:creationId xmlns:a16="http://schemas.microsoft.com/office/drawing/2014/main" id="{C4AEA420-C0F8-417B-852B-F520F227DC16}"/>
            </a:ext>
          </a:extLst>
        </xdr:cNvPr>
        <xdr:cNvCxnSpPr/>
      </xdr:nvCxnSpPr>
      <xdr:spPr>
        <a:xfrm flipV="1">
          <a:off x="4997450" y="17037050"/>
          <a:ext cx="6130925" cy="5076825"/>
        </a:xfrm>
        <a:prstGeom prst="bentConnector3">
          <a:avLst>
            <a:gd name="adj1" fmla="val 61911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31750</xdr:colOff>
      <xdr:row>43</xdr:row>
      <xdr:rowOff>190500</xdr:rowOff>
    </xdr:from>
    <xdr:to>
      <xdr:col>30</xdr:col>
      <xdr:colOff>698500</xdr:colOff>
      <xdr:row>45</xdr:row>
      <xdr:rowOff>238125</xdr:rowOff>
    </xdr:to>
    <xdr:cxnSp macro="">
      <xdr:nvCxnSpPr>
        <xdr:cNvPr id="43" name="コネクタ: カギ線 42">
          <a:extLst>
            <a:ext uri="{FF2B5EF4-FFF2-40B4-BE49-F238E27FC236}">
              <a16:creationId xmlns:a16="http://schemas.microsoft.com/office/drawing/2014/main" id="{A204342B-2A51-42CB-B934-9721DB2A8555}"/>
            </a:ext>
          </a:extLst>
        </xdr:cNvPr>
        <xdr:cNvCxnSpPr/>
      </xdr:nvCxnSpPr>
      <xdr:spPr>
        <a:xfrm flipV="1">
          <a:off x="15065375" y="17399000"/>
          <a:ext cx="9191625" cy="936625"/>
        </a:xfrm>
        <a:prstGeom prst="bent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41275</xdr:colOff>
      <xdr:row>22</xdr:row>
      <xdr:rowOff>304800</xdr:rowOff>
    </xdr:from>
    <xdr:to>
      <xdr:col>32</xdr:col>
      <xdr:colOff>19050</xdr:colOff>
      <xdr:row>39</xdr:row>
      <xdr:rowOff>203200</xdr:rowOff>
    </xdr:to>
    <xdr:cxnSp macro="">
      <xdr:nvCxnSpPr>
        <xdr:cNvPr id="48" name="コネクタ: カギ線 47">
          <a:extLst>
            <a:ext uri="{FF2B5EF4-FFF2-40B4-BE49-F238E27FC236}">
              <a16:creationId xmlns:a16="http://schemas.microsoft.com/office/drawing/2014/main" id="{7A19A25A-E087-4D89-897D-790646FEA53F}"/>
            </a:ext>
          </a:extLst>
        </xdr:cNvPr>
        <xdr:cNvCxnSpPr/>
      </xdr:nvCxnSpPr>
      <xdr:spPr>
        <a:xfrm flipV="1">
          <a:off x="15243175" y="8191500"/>
          <a:ext cx="9864725" cy="7518400"/>
        </a:xfrm>
        <a:prstGeom prst="bentConnector3">
          <a:avLst>
            <a:gd name="adj1" fmla="val 66608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3873500</xdr:colOff>
      <xdr:row>35</xdr:row>
      <xdr:rowOff>262162</xdr:rowOff>
    </xdr:from>
    <xdr:to>
      <xdr:col>31</xdr:col>
      <xdr:colOff>0</xdr:colOff>
      <xdr:row>35</xdr:row>
      <xdr:rowOff>269875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0461EDAF-D2B2-4E55-9349-1E95D4AE0EFD}"/>
            </a:ext>
          </a:extLst>
        </xdr:cNvPr>
        <xdr:cNvCxnSpPr/>
      </xdr:nvCxnSpPr>
      <xdr:spPr>
        <a:xfrm>
          <a:off x="15017750" y="13660662"/>
          <a:ext cx="9350375" cy="771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15875</xdr:colOff>
      <xdr:row>20</xdr:row>
      <xdr:rowOff>253433</xdr:rowOff>
    </xdr:from>
    <xdr:to>
      <xdr:col>32</xdr:col>
      <xdr:colOff>0</xdr:colOff>
      <xdr:row>20</xdr:row>
      <xdr:rowOff>269875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A3CD612F-A49B-4BC5-AF8F-AB956E20CC00}"/>
            </a:ext>
          </a:extLst>
        </xdr:cNvPr>
        <xdr:cNvCxnSpPr/>
      </xdr:nvCxnSpPr>
      <xdr:spPr>
        <a:xfrm flipV="1">
          <a:off x="15217775" y="7111433"/>
          <a:ext cx="9871075" cy="1644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25</xdr:row>
      <xdr:rowOff>361950</xdr:rowOff>
    </xdr:from>
    <xdr:to>
      <xdr:col>18</xdr:col>
      <xdr:colOff>0</xdr:colOff>
      <xdr:row>39</xdr:row>
      <xdr:rowOff>304800</xdr:rowOff>
    </xdr:to>
    <xdr:cxnSp macro="">
      <xdr:nvCxnSpPr>
        <xdr:cNvPr id="57" name="コネクタ: カギ線 56">
          <a:extLst>
            <a:ext uri="{FF2B5EF4-FFF2-40B4-BE49-F238E27FC236}">
              <a16:creationId xmlns:a16="http://schemas.microsoft.com/office/drawing/2014/main" id="{6524C0E0-EA9A-4440-9EF4-117179056224}"/>
            </a:ext>
          </a:extLst>
        </xdr:cNvPr>
        <xdr:cNvCxnSpPr/>
      </xdr:nvCxnSpPr>
      <xdr:spPr>
        <a:xfrm>
          <a:off x="5048250" y="9658350"/>
          <a:ext cx="6267450" cy="6153150"/>
        </a:xfrm>
        <a:prstGeom prst="bentConnector3">
          <a:avLst>
            <a:gd name="adj1" fmla="val 6003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262141</xdr:colOff>
      <xdr:row>5</xdr:row>
      <xdr:rowOff>99389</xdr:rowOff>
    </xdr:from>
    <xdr:to>
      <xdr:col>6</xdr:col>
      <xdr:colOff>9527</xdr:colOff>
      <xdr:row>9</xdr:row>
      <xdr:rowOff>115968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A564E3AA-E87F-488D-B12F-D88139A31E6C}"/>
            </a:ext>
          </a:extLst>
        </xdr:cNvPr>
        <xdr:cNvGrpSpPr/>
      </xdr:nvGrpSpPr>
      <xdr:grpSpPr>
        <a:xfrm>
          <a:off x="1090816" y="1290014"/>
          <a:ext cx="576061" cy="969079"/>
          <a:chOff x="2042859" y="12109174"/>
          <a:chExt cx="578552" cy="834574"/>
        </a:xfrm>
      </xdr:grpSpPr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8B06D759-4A4D-4A96-B38B-A56092EC41B0}"/>
              </a:ext>
            </a:extLst>
          </xdr:cNvPr>
          <xdr:cNvCxnSpPr/>
        </xdr:nvCxnSpPr>
        <xdr:spPr>
          <a:xfrm flipH="1">
            <a:off x="2052425" y="12109174"/>
            <a:ext cx="559420" cy="0"/>
          </a:xfrm>
          <a:prstGeom prst="line">
            <a:avLst/>
          </a:prstGeom>
          <a:ln w="571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直線コネクタ 60">
            <a:extLst>
              <a:ext uri="{FF2B5EF4-FFF2-40B4-BE49-F238E27FC236}">
                <a16:creationId xmlns:a16="http://schemas.microsoft.com/office/drawing/2014/main" id="{081064B6-3610-4060-863F-417A12279A93}"/>
              </a:ext>
            </a:extLst>
          </xdr:cNvPr>
          <xdr:cNvCxnSpPr/>
        </xdr:nvCxnSpPr>
        <xdr:spPr>
          <a:xfrm flipH="1">
            <a:off x="2042859" y="12335673"/>
            <a:ext cx="559420" cy="0"/>
          </a:xfrm>
          <a:prstGeom prst="line">
            <a:avLst/>
          </a:prstGeom>
          <a:ln w="571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E038097B-0E71-40CE-8087-49704B14E1EE}"/>
              </a:ext>
            </a:extLst>
          </xdr:cNvPr>
          <xdr:cNvCxnSpPr/>
        </xdr:nvCxnSpPr>
        <xdr:spPr>
          <a:xfrm flipH="1">
            <a:off x="2061991" y="12514153"/>
            <a:ext cx="559420" cy="0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直線コネクタ 64">
            <a:extLst>
              <a:ext uri="{FF2B5EF4-FFF2-40B4-BE49-F238E27FC236}">
                <a16:creationId xmlns:a16="http://schemas.microsoft.com/office/drawing/2014/main" id="{80C5EF9E-3E79-466B-B274-A0A2E3ABB850}"/>
              </a:ext>
            </a:extLst>
          </xdr:cNvPr>
          <xdr:cNvCxnSpPr/>
        </xdr:nvCxnSpPr>
        <xdr:spPr>
          <a:xfrm flipH="1">
            <a:off x="2052425" y="12943748"/>
            <a:ext cx="559420" cy="0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49695</xdr:colOff>
      <xdr:row>21</xdr:row>
      <xdr:rowOff>240195</xdr:rowOff>
    </xdr:from>
    <xdr:to>
      <xdr:col>7</xdr:col>
      <xdr:colOff>49695</xdr:colOff>
      <xdr:row>23</xdr:row>
      <xdr:rowOff>231912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138B426A-03C4-41F9-B284-D15ADCE70320}"/>
            </a:ext>
          </a:extLst>
        </xdr:cNvPr>
        <xdr:cNvCxnSpPr/>
      </xdr:nvCxnSpPr>
      <xdr:spPr>
        <a:xfrm>
          <a:off x="2669070" y="14527695"/>
          <a:ext cx="0" cy="46796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190500</xdr:colOff>
      <xdr:row>23</xdr:row>
      <xdr:rowOff>235223</xdr:rowOff>
    </xdr:from>
    <xdr:to>
      <xdr:col>7</xdr:col>
      <xdr:colOff>177247</xdr:colOff>
      <xdr:row>23</xdr:row>
      <xdr:rowOff>235223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CD25B8FC-F8D3-4C36-9030-EBAE49095D9D}"/>
            </a:ext>
          </a:extLst>
        </xdr:cNvPr>
        <xdr:cNvCxnSpPr/>
      </xdr:nvCxnSpPr>
      <xdr:spPr>
        <a:xfrm>
          <a:off x="2533650" y="14998973"/>
          <a:ext cx="26297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251787</xdr:colOff>
      <xdr:row>24</xdr:row>
      <xdr:rowOff>56314</xdr:rowOff>
    </xdr:from>
    <xdr:to>
      <xdr:col>7</xdr:col>
      <xdr:colOff>115955</xdr:colOff>
      <xdr:row>24</xdr:row>
      <xdr:rowOff>56314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D1ED925A-4AE5-40B6-90E2-0424C3960660}"/>
            </a:ext>
          </a:extLst>
        </xdr:cNvPr>
        <xdr:cNvCxnSpPr/>
      </xdr:nvCxnSpPr>
      <xdr:spPr>
        <a:xfrm>
          <a:off x="2594937" y="15058189"/>
          <a:ext cx="14039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1651</xdr:colOff>
      <xdr:row>5</xdr:row>
      <xdr:rowOff>86156</xdr:rowOff>
    </xdr:from>
    <xdr:to>
      <xdr:col>27</xdr:col>
      <xdr:colOff>3313</xdr:colOff>
      <xdr:row>6</xdr:row>
      <xdr:rowOff>49722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332C1AF2-4B75-4D35-AB72-200DDAA7AE4D}"/>
            </a:ext>
          </a:extLst>
        </xdr:cNvPr>
        <xdr:cNvGrpSpPr/>
      </xdr:nvGrpSpPr>
      <xdr:grpSpPr>
        <a:xfrm>
          <a:off x="6907276" y="1276781"/>
          <a:ext cx="554112" cy="201691"/>
          <a:chOff x="2052425" y="12109174"/>
          <a:chExt cx="559420" cy="251796"/>
        </a:xfrm>
      </xdr:grpSpPr>
      <xdr:cxnSp macro="">
        <xdr:nvCxnSpPr>
          <xdr:cNvPr id="70" name="直線コネクタ 69">
            <a:extLst>
              <a:ext uri="{FF2B5EF4-FFF2-40B4-BE49-F238E27FC236}">
                <a16:creationId xmlns:a16="http://schemas.microsoft.com/office/drawing/2014/main" id="{3B8F4B8C-3E94-4345-A2A1-B297E628ACC2}"/>
              </a:ext>
            </a:extLst>
          </xdr:cNvPr>
          <xdr:cNvCxnSpPr/>
        </xdr:nvCxnSpPr>
        <xdr:spPr>
          <a:xfrm flipH="1">
            <a:off x="2052425" y="12109174"/>
            <a:ext cx="559420" cy="0"/>
          </a:xfrm>
          <a:prstGeom prst="line">
            <a:avLst/>
          </a:prstGeom>
          <a:ln w="571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直線コネクタ 70">
            <a:extLst>
              <a:ext uri="{FF2B5EF4-FFF2-40B4-BE49-F238E27FC236}">
                <a16:creationId xmlns:a16="http://schemas.microsoft.com/office/drawing/2014/main" id="{47E0981B-7723-4428-BE9E-E95D4390DE02}"/>
              </a:ext>
            </a:extLst>
          </xdr:cNvPr>
          <xdr:cNvCxnSpPr/>
        </xdr:nvCxnSpPr>
        <xdr:spPr>
          <a:xfrm flipH="1">
            <a:off x="2052425" y="12360970"/>
            <a:ext cx="559420" cy="0"/>
          </a:xfrm>
          <a:prstGeom prst="line">
            <a:avLst/>
          </a:prstGeom>
          <a:ln w="571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261727</xdr:colOff>
      <xdr:row>6</xdr:row>
      <xdr:rowOff>122583</xdr:rowOff>
    </xdr:from>
    <xdr:to>
      <xdr:col>21</xdr:col>
      <xdr:colOff>8283</xdr:colOff>
      <xdr:row>6</xdr:row>
      <xdr:rowOff>122583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7D0FB4A7-1821-481C-89D7-8C7BECA39E35}"/>
            </a:ext>
          </a:extLst>
        </xdr:cNvPr>
        <xdr:cNvCxnSpPr/>
      </xdr:nvCxnSpPr>
      <xdr:spPr>
        <a:xfrm flipH="1">
          <a:off x="3433552" y="11552583"/>
          <a:ext cx="3061256" cy="0"/>
        </a:xfrm>
        <a:prstGeom prst="line">
          <a:avLst/>
        </a:prstGeom>
        <a:ln w="571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9108</xdr:colOff>
      <xdr:row>9</xdr:row>
      <xdr:rowOff>129622</xdr:rowOff>
    </xdr:from>
    <xdr:to>
      <xdr:col>11</xdr:col>
      <xdr:colOff>38100</xdr:colOff>
      <xdr:row>9</xdr:row>
      <xdr:rowOff>133350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4C045655-4967-48EB-A264-1EF01C5B548D}"/>
            </a:ext>
          </a:extLst>
        </xdr:cNvPr>
        <xdr:cNvCxnSpPr/>
      </xdr:nvCxnSpPr>
      <xdr:spPr>
        <a:xfrm flipH="1" flipV="1">
          <a:off x="3457158" y="2034622"/>
          <a:ext cx="305217" cy="3728"/>
        </a:xfrm>
        <a:prstGeom prst="line">
          <a:avLst/>
        </a:prstGeom>
        <a:ln w="571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41417</xdr:colOff>
      <xdr:row>6</xdr:row>
      <xdr:rowOff>140805</xdr:rowOff>
    </xdr:from>
    <xdr:to>
      <xdr:col>11</xdr:col>
      <xdr:colOff>41414</xdr:colOff>
      <xdr:row>22</xdr:row>
      <xdr:rowOff>49696</xdr:rowOff>
    </xdr:to>
    <xdr:cxnSp macro="">
      <xdr:nvCxnSpPr>
        <xdr:cNvPr id="76" name="コネクタ: カギ線 75">
          <a:extLst>
            <a:ext uri="{FF2B5EF4-FFF2-40B4-BE49-F238E27FC236}">
              <a16:creationId xmlns:a16="http://schemas.microsoft.com/office/drawing/2014/main" id="{1E214B84-B72F-4E15-A9BC-CDE95D1C5B6B}"/>
            </a:ext>
          </a:extLst>
        </xdr:cNvPr>
        <xdr:cNvCxnSpPr/>
      </xdr:nvCxnSpPr>
      <xdr:spPr>
        <a:xfrm rot="5400000">
          <a:off x="1710983" y="12520614"/>
          <a:ext cx="3004516" cy="1104897"/>
        </a:xfrm>
        <a:prstGeom prst="bentConnector3">
          <a:avLst>
            <a:gd name="adj1" fmla="val 50000"/>
          </a:avLst>
        </a:prstGeom>
        <a:ln w="57150">
          <a:solidFill>
            <a:schemeClr val="accent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33126</xdr:colOff>
      <xdr:row>20</xdr:row>
      <xdr:rowOff>190500</xdr:rowOff>
    </xdr:from>
    <xdr:to>
      <xdr:col>13</xdr:col>
      <xdr:colOff>16560</xdr:colOff>
      <xdr:row>23</xdr:row>
      <xdr:rowOff>173935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1F69956A-FAF1-4E10-BF61-142A7D1AD40D}"/>
            </a:ext>
          </a:extLst>
        </xdr:cNvPr>
        <xdr:cNvGrpSpPr/>
      </xdr:nvGrpSpPr>
      <xdr:grpSpPr>
        <a:xfrm>
          <a:off x="2519151" y="4953000"/>
          <a:ext cx="1088334" cy="697810"/>
          <a:chOff x="5151783" y="14436587"/>
          <a:chExt cx="1076739" cy="704022"/>
        </a:xfrm>
      </xdr:grpSpPr>
      <xdr:sp macro="" textlink="">
        <xdr:nvSpPr>
          <xdr:cNvPr id="78" name="四角形: 角を丸くする 77">
            <a:extLst>
              <a:ext uri="{FF2B5EF4-FFF2-40B4-BE49-F238E27FC236}">
                <a16:creationId xmlns:a16="http://schemas.microsoft.com/office/drawing/2014/main" id="{0CB3B2C8-79A2-4CBC-8980-81D7E1751A68}"/>
              </a:ext>
            </a:extLst>
          </xdr:cNvPr>
          <xdr:cNvSpPr/>
        </xdr:nvSpPr>
        <xdr:spPr>
          <a:xfrm>
            <a:off x="5151783" y="14436587"/>
            <a:ext cx="1076739" cy="704022"/>
          </a:xfrm>
          <a:prstGeom prst="round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9" name="グループ化 78">
            <a:extLst>
              <a:ext uri="{FF2B5EF4-FFF2-40B4-BE49-F238E27FC236}">
                <a16:creationId xmlns:a16="http://schemas.microsoft.com/office/drawing/2014/main" id="{8FD368BD-2C38-4307-9566-111B228FBBEE}"/>
              </a:ext>
            </a:extLst>
          </xdr:cNvPr>
          <xdr:cNvGrpSpPr/>
        </xdr:nvGrpSpPr>
        <xdr:grpSpPr>
          <a:xfrm>
            <a:off x="5342279" y="14567452"/>
            <a:ext cx="813360" cy="530091"/>
            <a:chOff x="5342279" y="14567452"/>
            <a:chExt cx="813360" cy="530091"/>
          </a:xfrm>
        </xdr:grpSpPr>
        <xdr:cxnSp macro="">
          <xdr:nvCxnSpPr>
            <xdr:cNvPr id="87" name="直線コネクタ 86">
              <a:extLst>
                <a:ext uri="{FF2B5EF4-FFF2-40B4-BE49-F238E27FC236}">
                  <a16:creationId xmlns:a16="http://schemas.microsoft.com/office/drawing/2014/main" id="{A3D83F70-2D70-4306-8AC8-6BE88CEB4CD1}"/>
                </a:ext>
              </a:extLst>
            </xdr:cNvPr>
            <xdr:cNvCxnSpPr/>
          </xdr:nvCxnSpPr>
          <xdr:spPr>
            <a:xfrm flipH="1">
              <a:off x="5342279" y="14567452"/>
              <a:ext cx="168968" cy="0"/>
            </a:xfrm>
            <a:prstGeom prst="line">
              <a:avLst/>
            </a:prstGeom>
            <a:ln>
              <a:solidFill>
                <a:srgbClr val="0070C0"/>
              </a:solidFill>
              <a:head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81" name="グループ化 80">
              <a:extLst>
                <a:ext uri="{FF2B5EF4-FFF2-40B4-BE49-F238E27FC236}">
                  <a16:creationId xmlns:a16="http://schemas.microsoft.com/office/drawing/2014/main" id="{AA189800-6056-4E29-9491-703F8E6E55FC}"/>
                </a:ext>
              </a:extLst>
            </xdr:cNvPr>
            <xdr:cNvGrpSpPr/>
          </xdr:nvGrpSpPr>
          <xdr:grpSpPr>
            <a:xfrm flipH="1">
              <a:off x="5398609" y="14918639"/>
              <a:ext cx="757030" cy="178904"/>
              <a:chOff x="5251170" y="15185339"/>
              <a:chExt cx="757030" cy="178904"/>
            </a:xfrm>
          </xdr:grpSpPr>
          <xdr:cxnSp macro="">
            <xdr:nvCxnSpPr>
              <xdr:cNvPr id="82" name="直線コネクタ 81">
                <a:extLst>
                  <a:ext uri="{FF2B5EF4-FFF2-40B4-BE49-F238E27FC236}">
                    <a16:creationId xmlns:a16="http://schemas.microsoft.com/office/drawing/2014/main" id="{F7FDA010-3730-4302-A2F8-7795A24B9EDB}"/>
                  </a:ext>
                </a:extLst>
              </xdr:cNvPr>
              <xdr:cNvCxnSpPr/>
            </xdr:nvCxnSpPr>
            <xdr:spPr>
              <a:xfrm>
                <a:off x="5251170" y="15190308"/>
                <a:ext cx="256761" cy="0"/>
              </a:xfrm>
              <a:prstGeom prst="line">
                <a:avLst/>
              </a:prstGeom>
              <a:ln>
                <a:solidFill>
                  <a:srgbClr val="0070C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3" name="直線コネクタ 82">
                <a:extLst>
                  <a:ext uri="{FF2B5EF4-FFF2-40B4-BE49-F238E27FC236}">
                    <a16:creationId xmlns:a16="http://schemas.microsoft.com/office/drawing/2014/main" id="{553B1447-43B6-40F9-87FB-8F67C0EDB7F6}"/>
                  </a:ext>
                </a:extLst>
              </xdr:cNvPr>
              <xdr:cNvCxnSpPr/>
            </xdr:nvCxnSpPr>
            <xdr:spPr>
              <a:xfrm>
                <a:off x="5494679" y="15193621"/>
                <a:ext cx="253447" cy="170622"/>
              </a:xfrm>
              <a:prstGeom prst="line">
                <a:avLst/>
              </a:prstGeom>
              <a:ln>
                <a:solidFill>
                  <a:srgbClr val="0070C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4" name="直線コネクタ 83">
                <a:extLst>
                  <a:ext uri="{FF2B5EF4-FFF2-40B4-BE49-F238E27FC236}">
                    <a16:creationId xmlns:a16="http://schemas.microsoft.com/office/drawing/2014/main" id="{0D7B91F3-920D-47DA-B341-D6847855EDA3}"/>
                  </a:ext>
                </a:extLst>
              </xdr:cNvPr>
              <xdr:cNvCxnSpPr/>
            </xdr:nvCxnSpPr>
            <xdr:spPr>
              <a:xfrm>
                <a:off x="5751439" y="15185339"/>
                <a:ext cx="256761" cy="0"/>
              </a:xfrm>
              <a:prstGeom prst="line">
                <a:avLst/>
              </a:prstGeom>
              <a:ln>
                <a:solidFill>
                  <a:srgbClr val="0070C0"/>
                </a:solidFill>
                <a:headEnd type="oval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14</xdr:col>
      <xdr:colOff>119254</xdr:colOff>
      <xdr:row>20</xdr:row>
      <xdr:rowOff>185531</xdr:rowOff>
    </xdr:from>
    <xdr:to>
      <xdr:col>18</xdr:col>
      <xdr:colOff>102689</xdr:colOff>
      <xdr:row>23</xdr:row>
      <xdr:rowOff>168966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DA7D5C7A-D161-4CA3-9B8C-C6142FC05A53}"/>
            </a:ext>
          </a:extLst>
        </xdr:cNvPr>
        <xdr:cNvGrpSpPr/>
      </xdr:nvGrpSpPr>
      <xdr:grpSpPr>
        <a:xfrm>
          <a:off x="3986404" y="4948031"/>
          <a:ext cx="1088335" cy="697810"/>
          <a:chOff x="5151783" y="14436587"/>
          <a:chExt cx="1076739" cy="704022"/>
        </a:xfrm>
        <a:solidFill>
          <a:sysClr val="window" lastClr="FFFFFF"/>
        </a:solidFill>
      </xdr:grpSpPr>
      <xdr:sp macro="" textlink="">
        <xdr:nvSpPr>
          <xdr:cNvPr id="89" name="四角形: 角を丸くする 88">
            <a:extLst>
              <a:ext uri="{FF2B5EF4-FFF2-40B4-BE49-F238E27FC236}">
                <a16:creationId xmlns:a16="http://schemas.microsoft.com/office/drawing/2014/main" id="{B43CC902-C9C4-4EEE-AACB-304C1FAEA8A3}"/>
              </a:ext>
            </a:extLst>
          </xdr:cNvPr>
          <xdr:cNvSpPr/>
        </xdr:nvSpPr>
        <xdr:spPr>
          <a:xfrm>
            <a:off x="5151783" y="14436587"/>
            <a:ext cx="1076739" cy="704022"/>
          </a:xfrm>
          <a:prstGeom prst="round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0" name="グループ化 89">
            <a:extLst>
              <a:ext uri="{FF2B5EF4-FFF2-40B4-BE49-F238E27FC236}">
                <a16:creationId xmlns:a16="http://schemas.microsoft.com/office/drawing/2014/main" id="{8996CB3E-5FB7-46F9-A7AF-B5646ED95FA3}"/>
              </a:ext>
            </a:extLst>
          </xdr:cNvPr>
          <xdr:cNvGrpSpPr/>
        </xdr:nvGrpSpPr>
        <xdr:grpSpPr>
          <a:xfrm flipH="1">
            <a:off x="5372100" y="14567452"/>
            <a:ext cx="604630" cy="178904"/>
            <a:chOff x="5435049" y="15102509"/>
            <a:chExt cx="604630" cy="178904"/>
          </a:xfrm>
          <a:grpFill/>
        </xdr:grpSpPr>
        <xdr:cxnSp macro="">
          <xdr:nvCxnSpPr>
            <xdr:cNvPr id="91" name="直線コネクタ 90">
              <a:extLst>
                <a:ext uri="{FF2B5EF4-FFF2-40B4-BE49-F238E27FC236}">
                  <a16:creationId xmlns:a16="http://schemas.microsoft.com/office/drawing/2014/main" id="{3FD24C08-3582-4F3B-84FF-2D937621A28E}"/>
                </a:ext>
              </a:extLst>
            </xdr:cNvPr>
            <xdr:cNvCxnSpPr/>
          </xdr:nvCxnSpPr>
          <xdr:spPr>
            <a:xfrm>
              <a:off x="5435049" y="15107478"/>
              <a:ext cx="155711" cy="0"/>
            </a:xfrm>
            <a:prstGeom prst="line">
              <a:avLst/>
            </a:prstGeom>
            <a:grpFill/>
            <a:ln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2" name="直線コネクタ 91">
              <a:extLst>
                <a:ext uri="{FF2B5EF4-FFF2-40B4-BE49-F238E27FC236}">
                  <a16:creationId xmlns:a16="http://schemas.microsoft.com/office/drawing/2014/main" id="{8A1D7117-694E-4EFA-9986-830CEDA5E54D}"/>
                </a:ext>
              </a:extLst>
            </xdr:cNvPr>
            <xdr:cNvCxnSpPr/>
          </xdr:nvCxnSpPr>
          <xdr:spPr>
            <a:xfrm>
              <a:off x="5594075" y="15110791"/>
              <a:ext cx="253447" cy="170622"/>
            </a:xfrm>
            <a:prstGeom prst="line">
              <a:avLst/>
            </a:prstGeom>
            <a:grpFill/>
            <a:ln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3" name="直線コネクタ 92">
              <a:extLst>
                <a:ext uri="{FF2B5EF4-FFF2-40B4-BE49-F238E27FC236}">
                  <a16:creationId xmlns:a16="http://schemas.microsoft.com/office/drawing/2014/main" id="{508729E7-1348-4727-BA3C-D2521E1C147F}"/>
                </a:ext>
              </a:extLst>
            </xdr:cNvPr>
            <xdr:cNvCxnSpPr/>
          </xdr:nvCxnSpPr>
          <xdr:spPr>
            <a:xfrm>
              <a:off x="5850834" y="15102509"/>
              <a:ext cx="188845" cy="0"/>
            </a:xfrm>
            <a:prstGeom prst="line">
              <a:avLst/>
            </a:prstGeom>
            <a:grpFill/>
            <a:ln>
              <a:solidFill>
                <a:srgbClr val="0070C0"/>
              </a:solidFill>
              <a:head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</xdr:col>
      <xdr:colOff>57978</xdr:colOff>
      <xdr:row>21</xdr:row>
      <xdr:rowOff>86139</xdr:rowOff>
    </xdr:from>
    <xdr:to>
      <xdr:col>10</xdr:col>
      <xdr:colOff>115957</xdr:colOff>
      <xdr:row>21</xdr:row>
      <xdr:rowOff>86139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12D3031F-F9E9-414F-A36A-7756DF847CBE}"/>
            </a:ext>
          </a:extLst>
        </xdr:cNvPr>
        <xdr:cNvCxnSpPr/>
      </xdr:nvCxnSpPr>
      <xdr:spPr>
        <a:xfrm>
          <a:off x="2677353" y="14373639"/>
          <a:ext cx="886654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24842</xdr:colOff>
      <xdr:row>20</xdr:row>
      <xdr:rowOff>215348</xdr:rowOff>
    </xdr:from>
    <xdr:to>
      <xdr:col>13</xdr:col>
      <xdr:colOff>140798</xdr:colOff>
      <xdr:row>22</xdr:row>
      <xdr:rowOff>190500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9DBA7577-BFB2-4902-A411-74DA831F0360}"/>
            </a:ext>
          </a:extLst>
        </xdr:cNvPr>
        <xdr:cNvCxnSpPr/>
      </xdr:nvCxnSpPr>
      <xdr:spPr>
        <a:xfrm flipV="1">
          <a:off x="3472892" y="14264723"/>
          <a:ext cx="944631" cy="45140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132522</xdr:colOff>
      <xdr:row>18</xdr:row>
      <xdr:rowOff>0</xdr:rowOff>
    </xdr:from>
    <xdr:to>
      <xdr:col>13</xdr:col>
      <xdr:colOff>149087</xdr:colOff>
      <xdr:row>20</xdr:row>
      <xdr:rowOff>223631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E9B84171-0A79-48D7-ABFF-22167A76835A}"/>
            </a:ext>
          </a:extLst>
        </xdr:cNvPr>
        <xdr:cNvCxnSpPr/>
      </xdr:nvCxnSpPr>
      <xdr:spPr>
        <a:xfrm>
          <a:off x="4133022" y="13573125"/>
          <a:ext cx="292790" cy="699881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210371</xdr:colOff>
      <xdr:row>20</xdr:row>
      <xdr:rowOff>215348</xdr:rowOff>
    </xdr:from>
    <xdr:to>
      <xdr:col>13</xdr:col>
      <xdr:colOff>231906</xdr:colOff>
      <xdr:row>22</xdr:row>
      <xdr:rowOff>210379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A29B6BF5-4CB6-40E7-B1D1-32D5E71FD872}"/>
            </a:ext>
          </a:extLst>
        </xdr:cNvPr>
        <xdr:cNvCxnSpPr/>
      </xdr:nvCxnSpPr>
      <xdr:spPr>
        <a:xfrm flipV="1">
          <a:off x="4210871" y="14264723"/>
          <a:ext cx="297760" cy="471281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207066</xdr:colOff>
      <xdr:row>18</xdr:row>
      <xdr:rowOff>0</xdr:rowOff>
    </xdr:from>
    <xdr:to>
      <xdr:col>13</xdr:col>
      <xdr:colOff>223630</xdr:colOff>
      <xdr:row>20</xdr:row>
      <xdr:rowOff>223631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21E69ED9-2430-42E1-80C3-59A7636758EF}"/>
            </a:ext>
          </a:extLst>
        </xdr:cNvPr>
        <xdr:cNvCxnSpPr/>
      </xdr:nvCxnSpPr>
      <xdr:spPr>
        <a:xfrm>
          <a:off x="4207566" y="13573125"/>
          <a:ext cx="292789" cy="699881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207065</xdr:colOff>
      <xdr:row>18</xdr:row>
      <xdr:rowOff>8283</xdr:rowOff>
    </xdr:from>
    <xdr:to>
      <xdr:col>17</xdr:col>
      <xdr:colOff>140804</xdr:colOff>
      <xdr:row>21</xdr:row>
      <xdr:rowOff>82826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FFB825BD-627F-4683-A7D6-816D3859C597}"/>
            </a:ext>
          </a:extLst>
        </xdr:cNvPr>
        <xdr:cNvCxnSpPr/>
      </xdr:nvCxnSpPr>
      <xdr:spPr>
        <a:xfrm>
          <a:off x="4483790" y="13581408"/>
          <a:ext cx="1038639" cy="78891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270007</xdr:colOff>
      <xdr:row>13</xdr:row>
      <xdr:rowOff>106018</xdr:rowOff>
    </xdr:from>
    <xdr:to>
      <xdr:col>26</xdr:col>
      <xdr:colOff>271669</xdr:colOff>
      <xdr:row>13</xdr:row>
      <xdr:rowOff>106018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E83C6660-C2C6-4CC4-AED9-9136DF2621B0}"/>
            </a:ext>
          </a:extLst>
        </xdr:cNvPr>
        <xdr:cNvCxnSpPr/>
      </xdr:nvCxnSpPr>
      <xdr:spPr>
        <a:xfrm flipH="1">
          <a:off x="7585207" y="12488518"/>
          <a:ext cx="554112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133350</xdr:colOff>
      <xdr:row>7</xdr:row>
      <xdr:rowOff>123825</xdr:rowOff>
    </xdr:from>
    <xdr:to>
      <xdr:col>12</xdr:col>
      <xdr:colOff>144117</xdr:colOff>
      <xdr:row>16</xdr:row>
      <xdr:rowOff>8282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85564555-C6A9-4199-B747-3D70A5C2E262}"/>
            </a:ext>
          </a:extLst>
        </xdr:cNvPr>
        <xdr:cNvCxnSpPr/>
      </xdr:nvCxnSpPr>
      <xdr:spPr>
        <a:xfrm>
          <a:off x="4133850" y="1790700"/>
          <a:ext cx="10767" cy="1551332"/>
        </a:xfrm>
        <a:prstGeom prst="line">
          <a:avLst/>
        </a:prstGeom>
        <a:ln w="127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157369</xdr:colOff>
      <xdr:row>4</xdr:row>
      <xdr:rowOff>115957</xdr:rowOff>
    </xdr:from>
    <xdr:to>
      <xdr:col>17</xdr:col>
      <xdr:colOff>207065</xdr:colOff>
      <xdr:row>6</xdr:row>
      <xdr:rowOff>24849</xdr:rowOff>
    </xdr:to>
    <xdr:grpSp>
      <xdr:nvGrpSpPr>
        <xdr:cNvPr id="108" name="グループ化 107">
          <a:extLst>
            <a:ext uri="{FF2B5EF4-FFF2-40B4-BE49-F238E27FC236}">
              <a16:creationId xmlns:a16="http://schemas.microsoft.com/office/drawing/2014/main" id="{4CB019F9-D440-402D-9D8C-F54E14BE3ED3}"/>
            </a:ext>
          </a:extLst>
        </xdr:cNvPr>
        <xdr:cNvGrpSpPr/>
      </xdr:nvGrpSpPr>
      <xdr:grpSpPr>
        <a:xfrm flipV="1">
          <a:off x="4024519" y="1068457"/>
          <a:ext cx="878371" cy="385142"/>
          <a:chOff x="8431696" y="14892130"/>
          <a:chExt cx="869674" cy="389283"/>
        </a:xfrm>
      </xdr:grpSpPr>
      <xdr:sp macro="" textlink="">
        <xdr:nvSpPr>
          <xdr:cNvPr id="109" name="四角形: 角を丸くする 108">
            <a:extLst>
              <a:ext uri="{FF2B5EF4-FFF2-40B4-BE49-F238E27FC236}">
                <a16:creationId xmlns:a16="http://schemas.microsoft.com/office/drawing/2014/main" id="{38042832-96EC-4E03-82C8-09AEC693B6B2}"/>
              </a:ext>
            </a:extLst>
          </xdr:cNvPr>
          <xdr:cNvSpPr/>
        </xdr:nvSpPr>
        <xdr:spPr>
          <a:xfrm>
            <a:off x="8431696" y="14892130"/>
            <a:ext cx="869674" cy="389283"/>
          </a:xfrm>
          <a:prstGeom prst="round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10" name="グループ化 109">
            <a:extLst>
              <a:ext uri="{FF2B5EF4-FFF2-40B4-BE49-F238E27FC236}">
                <a16:creationId xmlns:a16="http://schemas.microsoft.com/office/drawing/2014/main" id="{D3105CA7-0616-46DD-BEF2-0A37944C13BB}"/>
              </a:ext>
            </a:extLst>
          </xdr:cNvPr>
          <xdr:cNvGrpSpPr/>
        </xdr:nvGrpSpPr>
        <xdr:grpSpPr>
          <a:xfrm flipH="1">
            <a:off x="8560904" y="15022995"/>
            <a:ext cx="604630" cy="178904"/>
            <a:chOff x="5435049" y="15102509"/>
            <a:chExt cx="604630" cy="178904"/>
          </a:xfrm>
          <a:solidFill>
            <a:sysClr val="window" lastClr="FFFFFF"/>
          </a:solidFill>
        </xdr:grpSpPr>
        <xdr:cxnSp macro="">
          <xdr:nvCxnSpPr>
            <xdr:cNvPr id="111" name="直線コネクタ 110">
              <a:extLst>
                <a:ext uri="{FF2B5EF4-FFF2-40B4-BE49-F238E27FC236}">
                  <a16:creationId xmlns:a16="http://schemas.microsoft.com/office/drawing/2014/main" id="{806F4173-1EF2-4F96-AAF9-066019608BEB}"/>
                </a:ext>
              </a:extLst>
            </xdr:cNvPr>
            <xdr:cNvCxnSpPr/>
          </xdr:nvCxnSpPr>
          <xdr:spPr>
            <a:xfrm>
              <a:off x="5435049" y="15107478"/>
              <a:ext cx="155711" cy="0"/>
            </a:xfrm>
            <a:prstGeom prst="line">
              <a:avLst/>
            </a:prstGeom>
            <a:grpFill/>
            <a:ln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2" name="直線コネクタ 111">
              <a:extLst>
                <a:ext uri="{FF2B5EF4-FFF2-40B4-BE49-F238E27FC236}">
                  <a16:creationId xmlns:a16="http://schemas.microsoft.com/office/drawing/2014/main" id="{5A941D95-2A3F-4C91-9045-6312AA6A8928}"/>
                </a:ext>
              </a:extLst>
            </xdr:cNvPr>
            <xdr:cNvCxnSpPr/>
          </xdr:nvCxnSpPr>
          <xdr:spPr>
            <a:xfrm>
              <a:off x="5594075" y="15110791"/>
              <a:ext cx="253447" cy="170622"/>
            </a:xfrm>
            <a:prstGeom prst="line">
              <a:avLst/>
            </a:prstGeom>
            <a:grpFill/>
            <a:ln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3" name="直線コネクタ 112">
              <a:extLst>
                <a:ext uri="{FF2B5EF4-FFF2-40B4-BE49-F238E27FC236}">
                  <a16:creationId xmlns:a16="http://schemas.microsoft.com/office/drawing/2014/main" id="{06485C0C-6FCC-4463-B7F3-309D3D2D8A9B}"/>
                </a:ext>
              </a:extLst>
            </xdr:cNvPr>
            <xdr:cNvCxnSpPr/>
          </xdr:nvCxnSpPr>
          <xdr:spPr>
            <a:xfrm>
              <a:off x="5850834" y="15102509"/>
              <a:ext cx="188845" cy="0"/>
            </a:xfrm>
            <a:prstGeom prst="line">
              <a:avLst/>
            </a:prstGeom>
            <a:grpFill/>
            <a:ln>
              <a:solidFill>
                <a:srgbClr val="0070C0"/>
              </a:solidFill>
              <a:head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10</xdr:col>
      <xdr:colOff>8283</xdr:colOff>
      <xdr:row>5</xdr:row>
      <xdr:rowOff>139148</xdr:rowOff>
    </xdr:from>
    <xdr:to>
      <xdr:col>15</xdr:col>
      <xdr:colOff>16566</xdr:colOff>
      <xdr:row>5</xdr:row>
      <xdr:rowOff>139148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E280D50B-EA06-4DE7-B196-6BBA9179BC1C}"/>
            </a:ext>
          </a:extLst>
        </xdr:cNvPr>
        <xdr:cNvCxnSpPr/>
      </xdr:nvCxnSpPr>
      <xdr:spPr>
        <a:xfrm flipH="1">
          <a:off x="3456333" y="11331023"/>
          <a:ext cx="1389408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66261</xdr:colOff>
      <xdr:row>5</xdr:row>
      <xdr:rowOff>132521</xdr:rowOff>
    </xdr:from>
    <xdr:to>
      <xdr:col>21</xdr:col>
      <xdr:colOff>8283</xdr:colOff>
      <xdr:row>5</xdr:row>
      <xdr:rowOff>132521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8F9FC46A-D6CF-48A8-8083-89C8AE4A309A}"/>
            </a:ext>
          </a:extLst>
        </xdr:cNvPr>
        <xdr:cNvCxnSpPr/>
      </xdr:nvCxnSpPr>
      <xdr:spPr>
        <a:xfrm flipH="1">
          <a:off x="5447886" y="11324396"/>
          <a:ext cx="1046922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173935</xdr:colOff>
      <xdr:row>5</xdr:row>
      <xdr:rowOff>132521</xdr:rowOff>
    </xdr:from>
    <xdr:to>
      <xdr:col>13</xdr:col>
      <xdr:colOff>182217</xdr:colOff>
      <xdr:row>14</xdr:row>
      <xdr:rowOff>124238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ECB08AD2-F6FB-455A-9556-FF01056D7502}"/>
            </a:ext>
          </a:extLst>
        </xdr:cNvPr>
        <xdr:cNvCxnSpPr/>
      </xdr:nvCxnSpPr>
      <xdr:spPr>
        <a:xfrm flipV="1">
          <a:off x="4450660" y="11324396"/>
          <a:ext cx="8282" cy="1420467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173935</xdr:colOff>
      <xdr:row>14</xdr:row>
      <xdr:rowOff>99392</xdr:rowOff>
    </xdr:from>
    <xdr:to>
      <xdr:col>15</xdr:col>
      <xdr:colOff>265043</xdr:colOff>
      <xdr:row>14</xdr:row>
      <xdr:rowOff>99392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41CCFAA8-E58B-42E4-B54B-8038F77D2A43}"/>
            </a:ext>
          </a:extLst>
        </xdr:cNvPr>
        <xdr:cNvCxnSpPr/>
      </xdr:nvCxnSpPr>
      <xdr:spPr>
        <a:xfrm flipH="1">
          <a:off x="4450660" y="12720017"/>
          <a:ext cx="643558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256761</xdr:colOff>
      <xdr:row>13</xdr:row>
      <xdr:rowOff>119270</xdr:rowOff>
    </xdr:from>
    <xdr:to>
      <xdr:col>21</xdr:col>
      <xdr:colOff>16566</xdr:colOff>
      <xdr:row>13</xdr:row>
      <xdr:rowOff>119270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85523905-1807-46F2-A239-49D96731A916}"/>
            </a:ext>
          </a:extLst>
        </xdr:cNvPr>
        <xdr:cNvCxnSpPr/>
      </xdr:nvCxnSpPr>
      <xdr:spPr>
        <a:xfrm flipH="1">
          <a:off x="5914611" y="12501770"/>
          <a:ext cx="588480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256761</xdr:colOff>
      <xdr:row>15</xdr:row>
      <xdr:rowOff>119273</xdr:rowOff>
    </xdr:from>
    <xdr:to>
      <xdr:col>21</xdr:col>
      <xdr:colOff>11600</xdr:colOff>
      <xdr:row>15</xdr:row>
      <xdr:rowOff>119273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D7DE8B40-B3F5-4F28-B525-0C1CEC5709DA}"/>
            </a:ext>
          </a:extLst>
        </xdr:cNvPr>
        <xdr:cNvCxnSpPr/>
      </xdr:nvCxnSpPr>
      <xdr:spPr>
        <a:xfrm flipH="1">
          <a:off x="5914611" y="12978023"/>
          <a:ext cx="583514" cy="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8285</xdr:colOff>
      <xdr:row>6</xdr:row>
      <xdr:rowOff>41413</xdr:rowOff>
    </xdr:from>
    <xdr:to>
      <xdr:col>15</xdr:col>
      <xdr:colOff>132523</xdr:colOff>
      <xdr:row>15</xdr:row>
      <xdr:rowOff>231914</xdr:rowOff>
    </xdr:to>
    <xdr:cxnSp macro="">
      <xdr:nvCxnSpPr>
        <xdr:cNvPr id="120" name="コネクタ: カギ線 119">
          <a:extLst>
            <a:ext uri="{FF2B5EF4-FFF2-40B4-BE49-F238E27FC236}">
              <a16:creationId xmlns:a16="http://schemas.microsoft.com/office/drawing/2014/main" id="{3A06B377-2423-4ED3-B21B-3CCEB41C5EEE}"/>
            </a:ext>
          </a:extLst>
        </xdr:cNvPr>
        <xdr:cNvCxnSpPr/>
      </xdr:nvCxnSpPr>
      <xdr:spPr>
        <a:xfrm rot="5400000" flipH="1" flipV="1">
          <a:off x="3951841" y="12080807"/>
          <a:ext cx="1619251" cy="400463"/>
        </a:xfrm>
        <a:prstGeom prst="bentConnector3">
          <a:avLst>
            <a:gd name="adj1" fmla="val 49999"/>
          </a:avLst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157369</xdr:colOff>
      <xdr:row>18</xdr:row>
      <xdr:rowOff>8283</xdr:rowOff>
    </xdr:from>
    <xdr:to>
      <xdr:col>15</xdr:col>
      <xdr:colOff>82826</xdr:colOff>
      <xdr:row>21</xdr:row>
      <xdr:rowOff>82826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91A61911-C404-49FE-A4B8-0DDE51C55825}"/>
            </a:ext>
          </a:extLst>
        </xdr:cNvPr>
        <xdr:cNvCxnSpPr/>
      </xdr:nvCxnSpPr>
      <xdr:spPr>
        <a:xfrm>
          <a:off x="4434094" y="13581408"/>
          <a:ext cx="477907" cy="78891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16564</xdr:colOff>
      <xdr:row>17</xdr:row>
      <xdr:rowOff>127552</xdr:rowOff>
    </xdr:from>
    <xdr:to>
      <xdr:col>21</xdr:col>
      <xdr:colOff>16565</xdr:colOff>
      <xdr:row>17</xdr:row>
      <xdr:rowOff>127552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829ABAAE-1540-4AF3-8901-1029BB5BB2FE}"/>
            </a:ext>
          </a:extLst>
        </xdr:cNvPr>
        <xdr:cNvCxnSpPr/>
      </xdr:nvCxnSpPr>
      <xdr:spPr>
        <a:xfrm>
          <a:off x="4845739" y="13462552"/>
          <a:ext cx="1657351" cy="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16</xdr:row>
      <xdr:rowOff>207065</xdr:rowOff>
    </xdr:from>
    <xdr:to>
      <xdr:col>17</xdr:col>
      <xdr:colOff>115957</xdr:colOff>
      <xdr:row>16</xdr:row>
      <xdr:rowOff>207065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55FE9BFC-E056-4043-913D-E14EA39F8771}"/>
            </a:ext>
          </a:extLst>
        </xdr:cNvPr>
        <xdr:cNvCxnSpPr/>
      </xdr:nvCxnSpPr>
      <xdr:spPr>
        <a:xfrm>
          <a:off x="4829175" y="13303940"/>
          <a:ext cx="668407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115957</xdr:colOff>
      <xdr:row>15</xdr:row>
      <xdr:rowOff>231913</xdr:rowOff>
    </xdr:from>
    <xdr:to>
      <xdr:col>17</xdr:col>
      <xdr:colOff>115957</xdr:colOff>
      <xdr:row>16</xdr:row>
      <xdr:rowOff>207065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5D1F6FF6-E3CB-45E4-9624-6B58CE070A89}"/>
            </a:ext>
          </a:extLst>
        </xdr:cNvPr>
        <xdr:cNvCxnSpPr/>
      </xdr:nvCxnSpPr>
      <xdr:spPr>
        <a:xfrm flipV="1">
          <a:off x="5497582" y="13090663"/>
          <a:ext cx="0" cy="213277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230245</xdr:colOff>
      <xdr:row>20</xdr:row>
      <xdr:rowOff>197127</xdr:rowOff>
    </xdr:from>
    <xdr:to>
      <xdr:col>23</xdr:col>
      <xdr:colOff>213679</xdr:colOff>
      <xdr:row>23</xdr:row>
      <xdr:rowOff>180562</xdr:rowOff>
    </xdr:to>
    <xdr:grpSp>
      <xdr:nvGrpSpPr>
        <xdr:cNvPr id="129" name="グループ化 128">
          <a:extLst>
            <a:ext uri="{FF2B5EF4-FFF2-40B4-BE49-F238E27FC236}">
              <a16:creationId xmlns:a16="http://schemas.microsoft.com/office/drawing/2014/main" id="{A842919B-0385-4B9F-BE74-94BE0D2A682A}"/>
            </a:ext>
          </a:extLst>
        </xdr:cNvPr>
        <xdr:cNvGrpSpPr/>
      </xdr:nvGrpSpPr>
      <xdr:grpSpPr>
        <a:xfrm>
          <a:off x="5478520" y="4959627"/>
          <a:ext cx="1088334" cy="697810"/>
          <a:chOff x="5151783" y="14436587"/>
          <a:chExt cx="1076739" cy="704022"/>
        </a:xfrm>
        <a:solidFill>
          <a:sysClr val="window" lastClr="FFFFFF"/>
        </a:solidFill>
      </xdr:grpSpPr>
      <xdr:sp macro="" textlink="">
        <xdr:nvSpPr>
          <xdr:cNvPr id="130" name="四角形: 角を丸くする 129">
            <a:extLst>
              <a:ext uri="{FF2B5EF4-FFF2-40B4-BE49-F238E27FC236}">
                <a16:creationId xmlns:a16="http://schemas.microsoft.com/office/drawing/2014/main" id="{EB0CA27B-67BE-4548-AE3C-397B55AAE8B1}"/>
              </a:ext>
            </a:extLst>
          </xdr:cNvPr>
          <xdr:cNvSpPr/>
        </xdr:nvSpPr>
        <xdr:spPr>
          <a:xfrm>
            <a:off x="5151783" y="14436587"/>
            <a:ext cx="1076739" cy="704022"/>
          </a:xfrm>
          <a:prstGeom prst="round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1" name="グループ化 130">
            <a:extLst>
              <a:ext uri="{FF2B5EF4-FFF2-40B4-BE49-F238E27FC236}">
                <a16:creationId xmlns:a16="http://schemas.microsoft.com/office/drawing/2014/main" id="{01BBB42C-D02F-40C6-B45C-7F2ABD250787}"/>
              </a:ext>
            </a:extLst>
          </xdr:cNvPr>
          <xdr:cNvGrpSpPr/>
        </xdr:nvGrpSpPr>
        <xdr:grpSpPr>
          <a:xfrm flipH="1">
            <a:off x="5372100" y="14550885"/>
            <a:ext cx="604630" cy="170622"/>
            <a:chOff x="5435049" y="15085942"/>
            <a:chExt cx="604630" cy="170622"/>
          </a:xfrm>
          <a:grpFill/>
        </xdr:grpSpPr>
        <xdr:cxnSp macro="">
          <xdr:nvCxnSpPr>
            <xdr:cNvPr id="132" name="直線コネクタ 131">
              <a:extLst>
                <a:ext uri="{FF2B5EF4-FFF2-40B4-BE49-F238E27FC236}">
                  <a16:creationId xmlns:a16="http://schemas.microsoft.com/office/drawing/2014/main" id="{D345B1E5-DA7D-49AD-9C07-134F65F6ED65}"/>
                </a:ext>
              </a:extLst>
            </xdr:cNvPr>
            <xdr:cNvCxnSpPr/>
          </xdr:nvCxnSpPr>
          <xdr:spPr>
            <a:xfrm>
              <a:off x="5435049" y="15090912"/>
              <a:ext cx="155711" cy="0"/>
            </a:xfrm>
            <a:prstGeom prst="line">
              <a:avLst/>
            </a:prstGeom>
            <a:grpFill/>
            <a:ln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3" name="直線コネクタ 132">
              <a:extLst>
                <a:ext uri="{FF2B5EF4-FFF2-40B4-BE49-F238E27FC236}">
                  <a16:creationId xmlns:a16="http://schemas.microsoft.com/office/drawing/2014/main" id="{E684F80D-4BBD-4F2D-A2C5-8CD3A8A98545}"/>
                </a:ext>
              </a:extLst>
            </xdr:cNvPr>
            <xdr:cNvCxnSpPr/>
          </xdr:nvCxnSpPr>
          <xdr:spPr>
            <a:xfrm>
              <a:off x="5585792" y="15085942"/>
              <a:ext cx="253447" cy="170622"/>
            </a:xfrm>
            <a:prstGeom prst="line">
              <a:avLst/>
            </a:prstGeom>
            <a:grpFill/>
            <a:ln>
              <a:solidFill>
                <a:srgbClr val="0070C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4" name="直線コネクタ 133">
              <a:extLst>
                <a:ext uri="{FF2B5EF4-FFF2-40B4-BE49-F238E27FC236}">
                  <a16:creationId xmlns:a16="http://schemas.microsoft.com/office/drawing/2014/main" id="{487A0B6B-F141-44FB-AD78-370553989C69}"/>
                </a:ext>
              </a:extLst>
            </xdr:cNvPr>
            <xdr:cNvCxnSpPr/>
          </xdr:nvCxnSpPr>
          <xdr:spPr>
            <a:xfrm>
              <a:off x="5850834" y="15102509"/>
              <a:ext cx="188845" cy="0"/>
            </a:xfrm>
            <a:prstGeom prst="line">
              <a:avLst/>
            </a:prstGeom>
            <a:grpFill/>
            <a:ln>
              <a:solidFill>
                <a:srgbClr val="0070C0"/>
              </a:solidFill>
              <a:head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14</xdr:col>
      <xdr:colOff>231912</xdr:colOff>
      <xdr:row>18</xdr:row>
      <xdr:rowOff>8282</xdr:rowOff>
    </xdr:from>
    <xdr:to>
      <xdr:col>20</xdr:col>
      <xdr:colOff>173935</xdr:colOff>
      <xdr:row>21</xdr:row>
      <xdr:rowOff>99391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6BBA412B-3C6B-4D81-944F-C409DC82B0D0}"/>
            </a:ext>
          </a:extLst>
        </xdr:cNvPr>
        <xdr:cNvCxnSpPr/>
      </xdr:nvCxnSpPr>
      <xdr:spPr>
        <a:xfrm>
          <a:off x="4784862" y="13581407"/>
          <a:ext cx="1599373" cy="805484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11594</xdr:colOff>
      <xdr:row>17</xdr:row>
      <xdr:rowOff>193812</xdr:rowOff>
    </xdr:from>
    <xdr:to>
      <xdr:col>22</xdr:col>
      <xdr:colOff>240196</xdr:colOff>
      <xdr:row>21</xdr:row>
      <xdr:rowOff>82826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2A455E3E-3828-42C4-BAAA-A95E0937C1B4}"/>
            </a:ext>
          </a:extLst>
        </xdr:cNvPr>
        <xdr:cNvCxnSpPr/>
      </xdr:nvCxnSpPr>
      <xdr:spPr>
        <a:xfrm>
          <a:off x="4840769" y="13528812"/>
          <a:ext cx="2162177" cy="841514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</xdr:row>
      <xdr:rowOff>123825</xdr:rowOff>
    </xdr:from>
    <xdr:to>
      <xdr:col>6</xdr:col>
      <xdr:colOff>4561</xdr:colOff>
      <xdr:row>8</xdr:row>
      <xdr:rowOff>123825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id="{658A193D-C48A-411B-83DA-03EF14FB0C42}"/>
            </a:ext>
          </a:extLst>
        </xdr:cNvPr>
        <xdr:cNvCxnSpPr/>
      </xdr:nvCxnSpPr>
      <xdr:spPr>
        <a:xfrm flipH="1">
          <a:off x="1790700" y="2028825"/>
          <a:ext cx="557011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266700</xdr:colOff>
      <xdr:row>8</xdr:row>
      <xdr:rowOff>133350</xdr:rowOff>
    </xdr:from>
    <xdr:to>
      <xdr:col>26</xdr:col>
      <xdr:colOff>271261</xdr:colOff>
      <xdr:row>8</xdr:row>
      <xdr:rowOff>133350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EDD7A2E6-8DF3-42A8-B2CD-1C14D427BA2B}"/>
            </a:ext>
          </a:extLst>
        </xdr:cNvPr>
        <xdr:cNvCxnSpPr/>
      </xdr:nvCxnSpPr>
      <xdr:spPr>
        <a:xfrm flipH="1">
          <a:off x="7581900" y="2038350"/>
          <a:ext cx="557011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7</xdr:row>
      <xdr:rowOff>104775</xdr:rowOff>
    </xdr:from>
    <xdr:to>
      <xdr:col>27</xdr:col>
      <xdr:colOff>4561</xdr:colOff>
      <xdr:row>7</xdr:row>
      <xdr:rowOff>104775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id="{DE6360E4-69A4-44A9-99E6-6494AAC77B51}"/>
            </a:ext>
          </a:extLst>
        </xdr:cNvPr>
        <xdr:cNvCxnSpPr/>
      </xdr:nvCxnSpPr>
      <xdr:spPr>
        <a:xfrm flipH="1">
          <a:off x="7591425" y="1771650"/>
          <a:ext cx="557011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7</xdr:row>
      <xdr:rowOff>123825</xdr:rowOff>
    </xdr:from>
    <xdr:to>
      <xdr:col>21</xdr:col>
      <xdr:colOff>0</xdr:colOff>
      <xdr:row>7</xdr:row>
      <xdr:rowOff>133350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id="{437953D9-9377-494C-83B1-E238BF30CB50}"/>
            </a:ext>
          </a:extLst>
        </xdr:cNvPr>
        <xdr:cNvCxnSpPr/>
      </xdr:nvCxnSpPr>
      <xdr:spPr>
        <a:xfrm flipH="1">
          <a:off x="3457575" y="1790700"/>
          <a:ext cx="3028950" cy="9525"/>
        </a:xfrm>
        <a:prstGeom prst="line">
          <a:avLst/>
        </a:prstGeom>
        <a:ln w="127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</xdr:row>
      <xdr:rowOff>133350</xdr:rowOff>
    </xdr:from>
    <xdr:to>
      <xdr:col>13</xdr:col>
      <xdr:colOff>9526</xdr:colOff>
      <xdr:row>16</xdr:row>
      <xdr:rowOff>10768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585AF050-FCF9-48E0-8AF0-BF73365FA947}"/>
            </a:ext>
          </a:extLst>
        </xdr:cNvPr>
        <xdr:cNvCxnSpPr/>
      </xdr:nvCxnSpPr>
      <xdr:spPr>
        <a:xfrm>
          <a:off x="4276725" y="2038350"/>
          <a:ext cx="9526" cy="1306168"/>
        </a:xfrm>
        <a:prstGeom prst="line">
          <a:avLst/>
        </a:prstGeom>
        <a:ln w="12700">
          <a:solidFill>
            <a:srgbClr val="92D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28576</xdr:colOff>
      <xdr:row>8</xdr:row>
      <xdr:rowOff>104775</xdr:rowOff>
    </xdr:from>
    <xdr:to>
      <xdr:col>20</xdr:col>
      <xdr:colOff>266700</xdr:colOff>
      <xdr:row>8</xdr:row>
      <xdr:rowOff>123825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BDFAABF0-93A9-49C9-ACAE-5E82B838EEB0}"/>
            </a:ext>
          </a:extLst>
        </xdr:cNvPr>
        <xdr:cNvCxnSpPr/>
      </xdr:nvCxnSpPr>
      <xdr:spPr>
        <a:xfrm flipH="1">
          <a:off x="3476626" y="2009775"/>
          <a:ext cx="3000374" cy="19050"/>
        </a:xfrm>
        <a:prstGeom prst="line">
          <a:avLst/>
        </a:prstGeom>
        <a:ln w="12700">
          <a:solidFill>
            <a:srgbClr val="92D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10</xdr:row>
      <xdr:rowOff>133350</xdr:rowOff>
    </xdr:from>
    <xdr:to>
      <xdr:col>5</xdr:col>
      <xdr:colOff>271261</xdr:colOff>
      <xdr:row>10</xdr:row>
      <xdr:rowOff>133350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C460E18D-6730-43F9-8EC8-9ABEBE5A1FCF}"/>
            </a:ext>
          </a:extLst>
        </xdr:cNvPr>
        <xdr:cNvCxnSpPr/>
      </xdr:nvCxnSpPr>
      <xdr:spPr>
        <a:xfrm flipH="1">
          <a:off x="1095375" y="2514600"/>
          <a:ext cx="557011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9933</xdr:colOff>
      <xdr:row>11</xdr:row>
      <xdr:rowOff>119269</xdr:rowOff>
    </xdr:from>
    <xdr:to>
      <xdr:col>6</xdr:col>
      <xdr:colOff>11595</xdr:colOff>
      <xdr:row>11</xdr:row>
      <xdr:rowOff>119269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6D6CFFA9-D533-4381-8FBF-306AA72754FE}"/>
            </a:ext>
          </a:extLst>
        </xdr:cNvPr>
        <xdr:cNvCxnSpPr/>
      </xdr:nvCxnSpPr>
      <xdr:spPr>
        <a:xfrm flipH="1">
          <a:off x="1800633" y="12025519"/>
          <a:ext cx="554112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109497</xdr:colOff>
      <xdr:row>21</xdr:row>
      <xdr:rowOff>81640</xdr:rowOff>
    </xdr:from>
    <xdr:to>
      <xdr:col>11</xdr:col>
      <xdr:colOff>270280</xdr:colOff>
      <xdr:row>22</xdr:row>
      <xdr:rowOff>12632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879B0A74-551C-45F1-A266-D9F5B0FBC5E6}"/>
            </a:ext>
          </a:extLst>
        </xdr:cNvPr>
        <xdr:cNvGrpSpPr/>
      </xdr:nvGrpSpPr>
      <xdr:grpSpPr>
        <a:xfrm flipH="1">
          <a:off x="2871747" y="5082265"/>
          <a:ext cx="437008" cy="169117"/>
          <a:chOff x="5464867" y="15110791"/>
          <a:chExt cx="432353" cy="170622"/>
        </a:xfrm>
      </xdr:grpSpPr>
      <xdr:cxnSp macro="">
        <xdr:nvCxnSpPr>
          <xdr:cNvPr id="106" name="直線コネクタ 105">
            <a:extLst>
              <a:ext uri="{FF2B5EF4-FFF2-40B4-BE49-F238E27FC236}">
                <a16:creationId xmlns:a16="http://schemas.microsoft.com/office/drawing/2014/main" id="{0BE99630-65EC-46B8-9203-91F99246BD5B}"/>
              </a:ext>
            </a:extLst>
          </xdr:cNvPr>
          <xdr:cNvCxnSpPr/>
        </xdr:nvCxnSpPr>
        <xdr:spPr>
          <a:xfrm>
            <a:off x="5464867" y="15115761"/>
            <a:ext cx="175591" cy="0"/>
          </a:xfrm>
          <a:prstGeom prst="line">
            <a:avLst/>
          </a:prstGeom>
          <a:ln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直線コネクタ 124">
            <a:extLst>
              <a:ext uri="{FF2B5EF4-FFF2-40B4-BE49-F238E27FC236}">
                <a16:creationId xmlns:a16="http://schemas.microsoft.com/office/drawing/2014/main" id="{3AF3FAF5-6B07-423E-ADD4-1692306EB8EB}"/>
              </a:ext>
            </a:extLst>
          </xdr:cNvPr>
          <xdr:cNvCxnSpPr/>
        </xdr:nvCxnSpPr>
        <xdr:spPr>
          <a:xfrm>
            <a:off x="5643773" y="15110791"/>
            <a:ext cx="253447" cy="170622"/>
          </a:xfrm>
          <a:prstGeom prst="line">
            <a:avLst/>
          </a:prstGeom>
          <a:ln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262149</xdr:colOff>
      <xdr:row>10</xdr:row>
      <xdr:rowOff>123825</xdr:rowOff>
    </xdr:from>
    <xdr:to>
      <xdr:col>11</xdr:col>
      <xdr:colOff>192989</xdr:colOff>
      <xdr:row>10</xdr:row>
      <xdr:rowOff>123825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1A0B9CDA-C686-444D-B860-77A5C9331F97}"/>
            </a:ext>
          </a:extLst>
        </xdr:cNvPr>
        <xdr:cNvCxnSpPr/>
      </xdr:nvCxnSpPr>
      <xdr:spPr>
        <a:xfrm>
          <a:off x="2748174" y="2505075"/>
          <a:ext cx="483290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187699</xdr:colOff>
      <xdr:row>10</xdr:row>
      <xdr:rowOff>123825</xdr:rowOff>
    </xdr:from>
    <xdr:to>
      <xdr:col>11</xdr:col>
      <xdr:colOff>201271</xdr:colOff>
      <xdr:row>19</xdr:row>
      <xdr:rowOff>57565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F2E5A874-6759-4134-942A-F4B049217628}"/>
            </a:ext>
          </a:extLst>
        </xdr:cNvPr>
        <xdr:cNvCxnSpPr/>
      </xdr:nvCxnSpPr>
      <xdr:spPr>
        <a:xfrm flipH="1">
          <a:off x="3226174" y="2505075"/>
          <a:ext cx="13572" cy="2076865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184707</xdr:colOff>
      <xdr:row>19</xdr:row>
      <xdr:rowOff>57565</xdr:rowOff>
    </xdr:from>
    <xdr:to>
      <xdr:col>12</xdr:col>
      <xdr:colOff>2489</xdr:colOff>
      <xdr:row>21</xdr:row>
      <xdr:rowOff>82412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4F5FFF9A-C07A-48CE-A863-C889FD110B9E}"/>
            </a:ext>
          </a:extLst>
        </xdr:cNvPr>
        <xdr:cNvCxnSpPr/>
      </xdr:nvCxnSpPr>
      <xdr:spPr>
        <a:xfrm flipH="1" flipV="1">
          <a:off x="3223182" y="4581940"/>
          <a:ext cx="94007" cy="50109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4974</xdr:colOff>
      <xdr:row>11</xdr:row>
      <xdr:rowOff>123825</xdr:rowOff>
    </xdr:from>
    <xdr:to>
      <xdr:col>10</xdr:col>
      <xdr:colOff>180975</xdr:colOff>
      <xdr:row>11</xdr:row>
      <xdr:rowOff>123825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DE110B9A-301B-4B88-ABC4-5F9C706ADBF1}"/>
            </a:ext>
          </a:extLst>
        </xdr:cNvPr>
        <xdr:cNvCxnSpPr/>
      </xdr:nvCxnSpPr>
      <xdr:spPr>
        <a:xfrm>
          <a:off x="2767224" y="2743200"/>
          <a:ext cx="176001" cy="0"/>
        </a:xfrm>
        <a:prstGeom prst="line">
          <a:avLst/>
        </a:prstGeom>
        <a:ln w="1270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11</xdr:row>
      <xdr:rowOff>114300</xdr:rowOff>
    </xdr:from>
    <xdr:to>
      <xdr:col>10</xdr:col>
      <xdr:colOff>172696</xdr:colOff>
      <xdr:row>16</xdr:row>
      <xdr:rowOff>209550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81ED5F13-F1FD-4A0D-9DA1-C1A877C0410A}"/>
            </a:ext>
          </a:extLst>
        </xdr:cNvPr>
        <xdr:cNvCxnSpPr/>
      </xdr:nvCxnSpPr>
      <xdr:spPr>
        <a:xfrm flipH="1">
          <a:off x="2933700" y="2733675"/>
          <a:ext cx="1246" cy="1285875"/>
        </a:xfrm>
        <a:prstGeom prst="line">
          <a:avLst/>
        </a:prstGeom>
        <a:ln w="1270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16</xdr:row>
      <xdr:rowOff>228600</xdr:rowOff>
    </xdr:from>
    <xdr:to>
      <xdr:col>11</xdr:col>
      <xdr:colOff>250139</xdr:colOff>
      <xdr:row>16</xdr:row>
      <xdr:rowOff>228600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A208E60D-5915-4C4A-BF6B-0543C60F5ABC}"/>
            </a:ext>
          </a:extLst>
        </xdr:cNvPr>
        <xdr:cNvCxnSpPr/>
      </xdr:nvCxnSpPr>
      <xdr:spPr>
        <a:xfrm>
          <a:off x="2943225" y="4038600"/>
          <a:ext cx="345389" cy="0"/>
        </a:xfrm>
        <a:prstGeom prst="line">
          <a:avLst/>
        </a:prstGeom>
        <a:ln w="1270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2</xdr:row>
      <xdr:rowOff>104775</xdr:rowOff>
    </xdr:from>
    <xdr:to>
      <xdr:col>6</xdr:col>
      <xdr:colOff>904874</xdr:colOff>
      <xdr:row>9</xdr:row>
      <xdr:rowOff>204515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0853185-5D27-4643-9C10-B8CBA4F4C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762000"/>
          <a:ext cx="7496175" cy="1766615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12</xdr:row>
      <xdr:rowOff>6924</xdr:rowOff>
    </xdr:from>
    <xdr:to>
      <xdr:col>4</xdr:col>
      <xdr:colOff>1466850</xdr:colOff>
      <xdr:row>16</xdr:row>
      <xdr:rowOff>228600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35718A0C-B9A6-46F5-8EA0-0A5AD4515291}"/>
            </a:ext>
          </a:extLst>
        </xdr:cNvPr>
        <xdr:cNvGrpSpPr/>
      </xdr:nvGrpSpPr>
      <xdr:grpSpPr>
        <a:xfrm>
          <a:off x="257175" y="3043018"/>
          <a:ext cx="5045869" cy="1174176"/>
          <a:chOff x="95250" y="3035874"/>
          <a:chExt cx="5723386" cy="1059664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457F7C88-1468-479C-9B40-50FDC55594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5250" y="3035874"/>
            <a:ext cx="5723386" cy="1059664"/>
          </a:xfrm>
          <a:prstGeom prst="rect">
            <a:avLst/>
          </a:prstGeom>
        </xdr:spPr>
      </xdr:pic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9CC1433-DD3F-4EE8-A313-E3F60934DA2D}"/>
              </a:ext>
            </a:extLst>
          </xdr:cNvPr>
          <xdr:cNvSpPr txBox="1"/>
        </xdr:nvSpPr>
        <xdr:spPr>
          <a:xfrm>
            <a:off x="3409951" y="3714750"/>
            <a:ext cx="514350" cy="2000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2E95C002-5ED1-4B33-A7FA-A20C00D1A749}"/>
              </a:ext>
            </a:extLst>
          </xdr:cNvPr>
          <xdr:cNvSpPr txBox="1"/>
        </xdr:nvSpPr>
        <xdr:spPr>
          <a:xfrm>
            <a:off x="4219576" y="3895725"/>
            <a:ext cx="590550" cy="133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CD685AF6-26F5-446D-A2E1-F9DFBFA11378}"/>
              </a:ext>
            </a:extLst>
          </xdr:cNvPr>
          <xdr:cNvSpPr txBox="1"/>
        </xdr:nvSpPr>
        <xdr:spPr>
          <a:xfrm>
            <a:off x="5095876" y="3752850"/>
            <a:ext cx="514350" cy="2000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293251A4-0FCA-45FF-BB66-6D586D1087E1}"/>
              </a:ext>
            </a:extLst>
          </xdr:cNvPr>
          <xdr:cNvSpPr txBox="1"/>
        </xdr:nvSpPr>
        <xdr:spPr>
          <a:xfrm>
            <a:off x="2838451" y="3810000"/>
            <a:ext cx="514350" cy="2000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6E6635B4-FC34-4A2F-B2D4-4609038DDEC7}"/>
              </a:ext>
            </a:extLst>
          </xdr:cNvPr>
          <xdr:cNvSpPr txBox="1"/>
        </xdr:nvSpPr>
        <xdr:spPr>
          <a:xfrm>
            <a:off x="942976" y="3724275"/>
            <a:ext cx="514350" cy="2000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BDCD76B3-88B5-47A5-9DFF-B6B993EFC4D6}"/>
              </a:ext>
            </a:extLst>
          </xdr:cNvPr>
          <xdr:cNvSpPr txBox="1"/>
        </xdr:nvSpPr>
        <xdr:spPr>
          <a:xfrm>
            <a:off x="1733551" y="3810000"/>
            <a:ext cx="590550" cy="133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25E2AA1F-04AB-409F-8FCC-7A85FA3D8260}"/>
              </a:ext>
            </a:extLst>
          </xdr:cNvPr>
          <xdr:cNvSpPr txBox="1"/>
        </xdr:nvSpPr>
        <xdr:spPr>
          <a:xfrm>
            <a:off x="228601" y="3790950"/>
            <a:ext cx="485774" cy="142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0</xdr:colOff>
      <xdr:row>7</xdr:row>
      <xdr:rowOff>28575</xdr:rowOff>
    </xdr:from>
    <xdr:to>
      <xdr:col>2</xdr:col>
      <xdr:colOff>752475</xdr:colOff>
      <xdr:row>12</xdr:row>
      <xdr:rowOff>47625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AB8FFAF5-C873-4F50-BCDD-B64D0E5CF569}"/>
            </a:ext>
          </a:extLst>
        </xdr:cNvPr>
        <xdr:cNvCxnSpPr/>
      </xdr:nvCxnSpPr>
      <xdr:spPr>
        <a:xfrm>
          <a:off x="1209675" y="1876425"/>
          <a:ext cx="752475" cy="12096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1095375</xdr:colOff>
      <xdr:row>7</xdr:row>
      <xdr:rowOff>0</xdr:rowOff>
    </xdr:from>
    <xdr:to>
      <xdr:col>3</xdr:col>
      <xdr:colOff>19050</xdr:colOff>
      <xdr:row>12</xdr:row>
      <xdr:rowOff>85725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95ADC1EC-3344-46A3-B759-FD92F324339B}"/>
            </a:ext>
          </a:extLst>
        </xdr:cNvPr>
        <xdr:cNvCxnSpPr/>
      </xdr:nvCxnSpPr>
      <xdr:spPr>
        <a:xfrm flipH="1">
          <a:off x="2305050" y="1847850"/>
          <a:ext cx="533400" cy="12763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2D1F5-A0CC-4EA3-8D2A-4A271971D488}">
  <sheetPr codeName="Sheet1"/>
  <dimension ref="A2:AO149"/>
  <sheetViews>
    <sheetView showGridLines="0" tabSelected="1" topLeftCell="A121" zoomScale="115" zoomScaleNormal="115" workbookViewId="0">
      <selection activeCell="B137" sqref="B137"/>
    </sheetView>
  </sheetViews>
  <sheetFormatPr defaultColWidth="9" defaultRowHeight="16.5" x14ac:dyDescent="0.4"/>
  <cols>
    <col min="1" max="1" width="9" style="19"/>
    <col min="2" max="8" width="3.625" style="19" customWidth="1"/>
    <col min="9" max="9" width="16.875" style="19" bestFit="1" customWidth="1"/>
    <col min="10" max="10" width="4.375" style="5" customWidth="1"/>
    <col min="11" max="31" width="3.625" style="19" customWidth="1"/>
    <col min="32" max="32" width="17" style="19" customWidth="1"/>
    <col min="33" max="16384" width="9" style="19"/>
  </cols>
  <sheetData>
    <row r="2" spans="2:32" s="3" customFormat="1" x14ac:dyDescent="0.4">
      <c r="B2" s="2" t="s">
        <v>373</v>
      </c>
    </row>
    <row r="3" spans="2:32" s="5" customFormat="1" x14ac:dyDescent="0.4">
      <c r="B3" s="4" t="s">
        <v>18</v>
      </c>
    </row>
    <row r="4" spans="2:32" s="5" customFormat="1" x14ac:dyDescent="0.4">
      <c r="B4" s="6" t="s">
        <v>23</v>
      </c>
      <c r="C4" s="7"/>
      <c r="D4" s="7"/>
      <c r="E4" s="7"/>
      <c r="F4" s="7"/>
      <c r="G4" s="7"/>
      <c r="H4" s="7"/>
      <c r="I4" s="8"/>
      <c r="J4" s="48" t="s">
        <v>198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8"/>
    </row>
    <row r="5" spans="2:32" s="5" customFormat="1" x14ac:dyDescent="0.4">
      <c r="B5" s="16"/>
      <c r="C5" s="10"/>
      <c r="D5" s="10"/>
      <c r="E5" s="10"/>
      <c r="F5" s="10"/>
      <c r="G5" s="10"/>
      <c r="H5" s="10"/>
      <c r="I5" s="12"/>
      <c r="J5" s="11" t="s">
        <v>67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2"/>
    </row>
    <row r="6" spans="2:32" s="5" customFormat="1" x14ac:dyDescent="0.4">
      <c r="B6" s="16"/>
      <c r="C6" s="10"/>
      <c r="D6" s="10"/>
      <c r="E6" s="10"/>
      <c r="F6" s="10"/>
      <c r="G6" s="10"/>
      <c r="H6" s="10"/>
      <c r="I6" s="12"/>
      <c r="J6" s="11" t="s">
        <v>362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2"/>
    </row>
    <row r="7" spans="2:32" s="5" customFormat="1" x14ac:dyDescent="0.4">
      <c r="B7" s="16"/>
      <c r="C7" s="10"/>
      <c r="D7" s="10"/>
      <c r="E7" s="10"/>
      <c r="F7" s="10"/>
      <c r="G7" s="10"/>
      <c r="H7" s="10"/>
      <c r="I7" s="12"/>
      <c r="J7" s="11" t="s">
        <v>199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2"/>
    </row>
    <row r="8" spans="2:32" s="5" customFormat="1" x14ac:dyDescent="0.4">
      <c r="B8" s="16"/>
      <c r="C8" s="10"/>
      <c r="D8" s="10"/>
      <c r="E8" s="10"/>
      <c r="F8" s="10"/>
      <c r="G8" s="10"/>
      <c r="H8" s="10"/>
      <c r="I8" s="12"/>
      <c r="J8" s="47" t="s">
        <v>343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2"/>
    </row>
    <row r="9" spans="2:32" s="5" customFormat="1" x14ac:dyDescent="0.4">
      <c r="B9" s="16"/>
      <c r="C9" s="10"/>
      <c r="D9" s="10"/>
      <c r="E9" s="10"/>
      <c r="F9" s="10"/>
      <c r="G9" s="10"/>
      <c r="H9" s="10"/>
      <c r="I9" s="12"/>
      <c r="J9" s="11" t="s">
        <v>333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2"/>
    </row>
    <row r="10" spans="2:32" s="5" customFormat="1" x14ac:dyDescent="0.4">
      <c r="B10" s="16"/>
      <c r="C10" s="10"/>
      <c r="D10" s="10"/>
      <c r="E10" s="10"/>
      <c r="F10" s="10"/>
      <c r="G10" s="10"/>
      <c r="H10" s="10"/>
      <c r="I10" s="12"/>
      <c r="J10" s="11" t="s">
        <v>94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2"/>
    </row>
    <row r="11" spans="2:32" s="5" customFormat="1" x14ac:dyDescent="0.4">
      <c r="B11" s="6" t="s">
        <v>24</v>
      </c>
      <c r="C11" s="7"/>
      <c r="D11" s="7"/>
      <c r="E11" s="7"/>
      <c r="F11" s="7"/>
      <c r="G11" s="7"/>
      <c r="H11" s="7"/>
      <c r="I11" s="8"/>
      <c r="J11" s="7" t="s">
        <v>95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8"/>
    </row>
    <row r="12" spans="2:32" s="5" customFormat="1" x14ac:dyDescent="0.4">
      <c r="B12" s="16"/>
      <c r="C12" s="10"/>
      <c r="D12" s="10"/>
      <c r="E12" s="10"/>
      <c r="F12" s="10"/>
      <c r="G12" s="10"/>
      <c r="H12" s="10"/>
      <c r="I12" s="12"/>
      <c r="J12" s="10" t="s">
        <v>76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2"/>
    </row>
    <row r="13" spans="2:32" s="5" customFormat="1" x14ac:dyDescent="0.4">
      <c r="B13" s="16"/>
      <c r="C13" s="10"/>
      <c r="D13" s="10"/>
      <c r="E13" s="10"/>
      <c r="F13" s="10"/>
      <c r="G13" s="10"/>
      <c r="H13" s="10"/>
      <c r="I13" s="12"/>
      <c r="J13" s="11" t="s">
        <v>331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2"/>
    </row>
    <row r="14" spans="2:32" s="5" customFormat="1" x14ac:dyDescent="0.4">
      <c r="B14" s="16"/>
      <c r="C14" s="10"/>
      <c r="D14" s="10"/>
      <c r="E14" s="10"/>
      <c r="F14" s="10"/>
      <c r="G14" s="10"/>
      <c r="H14" s="10"/>
      <c r="I14" s="12"/>
      <c r="J14" s="10" t="s">
        <v>332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2"/>
    </row>
    <row r="15" spans="2:32" s="5" customFormat="1" x14ac:dyDescent="0.4">
      <c r="B15" s="16"/>
      <c r="C15" s="10"/>
      <c r="D15" s="10"/>
      <c r="E15" s="10"/>
      <c r="F15" s="10"/>
      <c r="G15" s="10"/>
      <c r="H15" s="10"/>
      <c r="I15" s="12"/>
      <c r="J15" s="10" t="s">
        <v>66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2"/>
    </row>
    <row r="16" spans="2:32" s="5" customFormat="1" x14ac:dyDescent="0.4">
      <c r="B16" s="16"/>
      <c r="C16" s="10"/>
      <c r="D16" s="10"/>
      <c r="E16" s="10"/>
      <c r="F16" s="10"/>
      <c r="G16" s="10"/>
      <c r="H16" s="10"/>
      <c r="I16" s="12"/>
      <c r="J16" s="10" t="s">
        <v>334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2"/>
    </row>
    <row r="17" spans="2:32" s="5" customFormat="1" x14ac:dyDescent="0.4">
      <c r="B17" s="16"/>
      <c r="C17" s="10"/>
      <c r="D17" s="10"/>
      <c r="E17" s="10"/>
      <c r="F17" s="10"/>
      <c r="G17" s="10"/>
      <c r="H17" s="10"/>
      <c r="I17" s="12"/>
      <c r="J17" s="10" t="s">
        <v>77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2"/>
    </row>
    <row r="18" spans="2:32" s="5" customFormat="1" x14ac:dyDescent="0.4">
      <c r="B18" s="16"/>
      <c r="C18" s="10"/>
      <c r="D18" s="10"/>
      <c r="E18" s="10"/>
      <c r="F18" s="10"/>
      <c r="G18" s="10"/>
      <c r="H18" s="10"/>
      <c r="I18" s="12"/>
      <c r="J18" s="10" t="s">
        <v>96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2"/>
    </row>
    <row r="19" spans="2:32" s="5" customFormat="1" x14ac:dyDescent="0.4">
      <c r="B19" s="17"/>
      <c r="C19" s="14"/>
      <c r="D19" s="14"/>
      <c r="E19" s="14"/>
      <c r="F19" s="14"/>
      <c r="G19" s="14"/>
      <c r="H19" s="14"/>
      <c r="I19" s="15"/>
      <c r="J19" s="14" t="s">
        <v>88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5"/>
    </row>
    <row r="20" spans="2:32" s="5" customFormat="1" x14ac:dyDescent="0.4">
      <c r="B20" s="6" t="s">
        <v>57</v>
      </c>
      <c r="C20" s="7"/>
      <c r="D20" s="7"/>
      <c r="E20" s="7"/>
      <c r="F20" s="7"/>
      <c r="G20" s="7"/>
      <c r="H20" s="7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8"/>
    </row>
    <row r="21" spans="2:32" s="5" customFormat="1" x14ac:dyDescent="0.4">
      <c r="B21" s="9"/>
      <c r="C21" s="10"/>
      <c r="D21" s="10"/>
      <c r="E21" s="10"/>
      <c r="F21" s="10"/>
      <c r="G21" s="10"/>
      <c r="H21" s="10"/>
      <c r="I21" s="12"/>
      <c r="J21" s="10"/>
      <c r="K21" s="242"/>
      <c r="AD21" s="10"/>
      <c r="AE21" s="10"/>
      <c r="AF21" s="12"/>
    </row>
    <row r="22" spans="2:32" s="5" customFormat="1" x14ac:dyDescent="0.4">
      <c r="B22" s="9"/>
      <c r="C22" s="30" t="s">
        <v>44</v>
      </c>
      <c r="D22" s="31"/>
      <c r="E22" s="31"/>
      <c r="F22" s="31"/>
      <c r="G22" s="31"/>
      <c r="H22" s="31"/>
      <c r="I22" s="32"/>
      <c r="J22" s="31" t="s">
        <v>344</v>
      </c>
      <c r="K22" s="243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2"/>
    </row>
    <row r="23" spans="2:32" s="5" customFormat="1" x14ac:dyDescent="0.4">
      <c r="B23" s="16"/>
      <c r="C23" s="33"/>
      <c r="D23" s="30" t="s">
        <v>22</v>
      </c>
      <c r="E23" s="31"/>
      <c r="F23" s="31"/>
      <c r="G23" s="31"/>
      <c r="H23" s="31"/>
      <c r="I23" s="32"/>
      <c r="J23" s="31" t="s">
        <v>98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2"/>
    </row>
    <row r="24" spans="2:32" s="5" customFormat="1" x14ac:dyDescent="0.4">
      <c r="B24" s="16"/>
      <c r="C24" s="33"/>
      <c r="D24" s="33"/>
      <c r="E24" s="10"/>
      <c r="F24" s="10"/>
      <c r="G24" s="10"/>
      <c r="H24" s="10"/>
      <c r="I24" s="12"/>
      <c r="J24" s="10" t="s">
        <v>97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2"/>
    </row>
    <row r="25" spans="2:32" s="5" customFormat="1" x14ac:dyDescent="0.4">
      <c r="B25" s="16"/>
      <c r="C25" s="33"/>
      <c r="D25" s="33"/>
      <c r="E25" s="10"/>
      <c r="F25" s="10"/>
      <c r="G25" s="10"/>
      <c r="H25" s="10"/>
      <c r="I25" s="12"/>
      <c r="J25" s="10" t="s">
        <v>46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2"/>
    </row>
    <row r="26" spans="2:32" s="5" customFormat="1" x14ac:dyDescent="0.4">
      <c r="B26" s="16"/>
      <c r="C26" s="33"/>
      <c r="D26" s="34"/>
      <c r="E26" s="35"/>
      <c r="F26" s="35"/>
      <c r="G26" s="35"/>
      <c r="H26" s="35"/>
      <c r="I26" s="36"/>
      <c r="J26" s="35" t="s">
        <v>99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6"/>
    </row>
    <row r="27" spans="2:32" s="5" customFormat="1" x14ac:dyDescent="0.4">
      <c r="B27" s="9"/>
      <c r="C27" s="33"/>
      <c r="D27" s="33" t="s">
        <v>345</v>
      </c>
      <c r="E27" s="10"/>
      <c r="F27" s="10"/>
      <c r="G27" s="10"/>
      <c r="H27" s="10"/>
      <c r="I27" s="12"/>
      <c r="J27" s="9" t="s">
        <v>346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2"/>
    </row>
    <row r="28" spans="2:32" s="5" customFormat="1" x14ac:dyDescent="0.4">
      <c r="B28" s="9"/>
      <c r="C28" s="33"/>
      <c r="D28" s="33"/>
      <c r="E28" s="10"/>
      <c r="F28" s="10"/>
      <c r="G28" s="10"/>
      <c r="H28" s="10"/>
      <c r="I28" s="12"/>
      <c r="J28" s="244" t="s">
        <v>347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6"/>
    </row>
    <row r="29" spans="2:32" s="5" customFormat="1" x14ac:dyDescent="0.4">
      <c r="B29" s="9"/>
      <c r="C29" s="33"/>
      <c r="D29" s="30" t="s">
        <v>348</v>
      </c>
      <c r="E29" s="31"/>
      <c r="F29" s="31"/>
      <c r="G29" s="31"/>
      <c r="H29" s="31"/>
      <c r="I29" s="32"/>
      <c r="J29" s="10" t="s">
        <v>349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2"/>
    </row>
    <row r="30" spans="2:32" s="5" customFormat="1" x14ac:dyDescent="0.4">
      <c r="B30" s="9"/>
      <c r="C30" s="33"/>
      <c r="D30" s="34"/>
      <c r="E30" s="10"/>
      <c r="F30" s="10"/>
      <c r="G30" s="10"/>
      <c r="H30" s="10"/>
      <c r="I30" s="12"/>
      <c r="J30" s="10" t="s">
        <v>368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2"/>
    </row>
    <row r="31" spans="2:32" s="5" customFormat="1" x14ac:dyDescent="0.4">
      <c r="B31" s="9"/>
      <c r="C31" s="30" t="s">
        <v>43</v>
      </c>
      <c r="D31" s="31"/>
      <c r="E31" s="31"/>
      <c r="F31" s="31"/>
      <c r="G31" s="31"/>
      <c r="H31" s="31"/>
      <c r="I31" s="39"/>
      <c r="J31" s="248" t="s">
        <v>365</v>
      </c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2"/>
    </row>
    <row r="32" spans="2:32" s="5" customFormat="1" x14ac:dyDescent="0.4">
      <c r="B32" s="9"/>
      <c r="C32" s="33"/>
      <c r="D32" s="42"/>
      <c r="E32" s="43"/>
      <c r="F32" s="43"/>
      <c r="G32" s="43"/>
      <c r="H32" s="43"/>
      <c r="I32" s="52" t="s">
        <v>47</v>
      </c>
      <c r="J32" s="43" t="s">
        <v>93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4"/>
    </row>
    <row r="33" spans="2:32" s="5" customFormat="1" x14ac:dyDescent="0.4">
      <c r="B33" s="9"/>
      <c r="C33" s="33"/>
      <c r="D33" s="42"/>
      <c r="E33" s="43"/>
      <c r="F33" s="43"/>
      <c r="G33" s="43"/>
      <c r="H33" s="43"/>
      <c r="I33" s="52" t="s">
        <v>48</v>
      </c>
      <c r="J33" s="43" t="s">
        <v>92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4"/>
    </row>
    <row r="34" spans="2:32" s="5" customFormat="1" x14ac:dyDescent="0.4">
      <c r="B34" s="9"/>
      <c r="C34" s="33"/>
      <c r="D34" s="30"/>
      <c r="E34" s="31"/>
      <c r="F34" s="31"/>
      <c r="G34" s="31"/>
      <c r="H34" s="31"/>
      <c r="I34" s="39" t="s">
        <v>49</v>
      </c>
      <c r="J34" s="245" t="s">
        <v>50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2"/>
    </row>
    <row r="35" spans="2:32" s="5" customFormat="1" x14ac:dyDescent="0.4">
      <c r="B35" s="9"/>
      <c r="C35" s="33"/>
      <c r="D35" s="34"/>
      <c r="E35" s="35"/>
      <c r="F35" s="35"/>
      <c r="G35" s="35"/>
      <c r="H35" s="35"/>
      <c r="I35" s="38"/>
      <c r="J35" s="35" t="s">
        <v>352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6"/>
    </row>
    <row r="36" spans="2:32" s="5" customFormat="1" x14ac:dyDescent="0.4">
      <c r="B36" s="9"/>
      <c r="C36" s="33"/>
      <c r="D36" s="42"/>
      <c r="E36" s="43"/>
      <c r="F36" s="43"/>
      <c r="G36" s="43"/>
      <c r="H36" s="43"/>
      <c r="I36" s="52" t="s">
        <v>350</v>
      </c>
      <c r="J36" s="43" t="s">
        <v>83</v>
      </c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4"/>
    </row>
    <row r="37" spans="2:32" s="5" customFormat="1" x14ac:dyDescent="0.4">
      <c r="B37" s="9"/>
      <c r="C37" s="33"/>
      <c r="D37" s="30"/>
      <c r="E37" s="31"/>
      <c r="F37" s="31"/>
      <c r="G37" s="31"/>
      <c r="H37" s="31"/>
      <c r="I37" s="39" t="s">
        <v>82</v>
      </c>
      <c r="J37" s="41" t="s">
        <v>353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2"/>
    </row>
    <row r="38" spans="2:32" s="5" customFormat="1" x14ac:dyDescent="0.4">
      <c r="B38" s="13"/>
      <c r="C38" s="40"/>
      <c r="D38" s="40"/>
      <c r="E38" s="14"/>
      <c r="F38" s="14"/>
      <c r="G38" s="14"/>
      <c r="H38" s="14"/>
      <c r="I38" s="45"/>
      <c r="J38" s="246" t="s">
        <v>354</v>
      </c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14"/>
      <c r="AB38" s="14"/>
      <c r="AC38" s="14"/>
      <c r="AD38" s="14"/>
      <c r="AE38" s="14"/>
      <c r="AF38" s="15"/>
    </row>
    <row r="39" spans="2:32" s="5" customFormat="1" x14ac:dyDescent="0.4">
      <c r="B39" s="6" t="s">
        <v>58</v>
      </c>
      <c r="C39" s="10"/>
      <c r="D39" s="10"/>
      <c r="E39" s="10"/>
      <c r="F39" s="10"/>
      <c r="G39" s="10"/>
      <c r="H39" s="10"/>
      <c r="I39" s="12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2"/>
    </row>
    <row r="40" spans="2:32" s="5" customFormat="1" x14ac:dyDescent="0.4">
      <c r="B40" s="9"/>
      <c r="C40" s="30" t="s">
        <v>54</v>
      </c>
      <c r="D40" s="31"/>
      <c r="E40" s="31"/>
      <c r="F40" s="31"/>
      <c r="G40" s="31"/>
      <c r="H40" s="31"/>
      <c r="I40" s="32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2"/>
    </row>
    <row r="41" spans="2:32" s="5" customFormat="1" x14ac:dyDescent="0.4">
      <c r="B41" s="9"/>
      <c r="C41" s="33" t="s">
        <v>30</v>
      </c>
      <c r="D41" s="30" t="s">
        <v>25</v>
      </c>
      <c r="E41" s="31"/>
      <c r="F41" s="31"/>
      <c r="G41" s="42"/>
      <c r="H41" s="43"/>
      <c r="I41" s="52" t="s">
        <v>12</v>
      </c>
      <c r="J41" s="43" t="s">
        <v>257</v>
      </c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4"/>
    </row>
    <row r="42" spans="2:32" s="5" customFormat="1" x14ac:dyDescent="0.4">
      <c r="B42" s="9"/>
      <c r="C42" s="33"/>
      <c r="D42" s="33"/>
      <c r="E42" s="10"/>
      <c r="F42" s="10"/>
      <c r="G42" s="42"/>
      <c r="H42" s="43"/>
      <c r="I42" s="52" t="s">
        <v>4</v>
      </c>
      <c r="J42" s="43" t="s">
        <v>14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4"/>
    </row>
    <row r="43" spans="2:32" s="5" customFormat="1" x14ac:dyDescent="0.4">
      <c r="B43" s="9"/>
      <c r="C43" s="34"/>
      <c r="D43" s="42" t="s">
        <v>28</v>
      </c>
      <c r="E43" s="43"/>
      <c r="F43" s="43"/>
      <c r="G43" s="43"/>
      <c r="H43" s="43"/>
      <c r="I43" s="52"/>
      <c r="J43" s="43" t="s">
        <v>29</v>
      </c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4"/>
    </row>
    <row r="44" spans="2:32" s="5" customFormat="1" x14ac:dyDescent="0.4">
      <c r="B44" s="9"/>
      <c r="C44" s="30" t="s">
        <v>55</v>
      </c>
      <c r="D44" s="31"/>
      <c r="E44" s="31"/>
      <c r="F44" s="31"/>
      <c r="G44" s="31"/>
      <c r="H44" s="31"/>
      <c r="I44" s="32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2"/>
    </row>
    <row r="45" spans="2:32" s="5" customFormat="1" x14ac:dyDescent="0.4">
      <c r="B45" s="9"/>
      <c r="C45" s="33"/>
      <c r="D45" s="30" t="s">
        <v>25</v>
      </c>
      <c r="E45" s="31"/>
      <c r="F45" s="42"/>
      <c r="G45" s="43"/>
      <c r="H45" s="43"/>
      <c r="I45" s="52" t="s">
        <v>32</v>
      </c>
      <c r="J45" s="43">
        <f>12*4</f>
        <v>48</v>
      </c>
      <c r="K45" s="43" t="s">
        <v>237</v>
      </c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4"/>
    </row>
    <row r="46" spans="2:32" s="5" customFormat="1" x14ac:dyDescent="0.4">
      <c r="B46" s="9"/>
      <c r="C46" s="33"/>
      <c r="D46" s="33"/>
      <c r="E46" s="10"/>
      <c r="F46" s="42"/>
      <c r="G46" s="43"/>
      <c r="H46" s="43"/>
      <c r="I46" s="52" t="s">
        <v>27</v>
      </c>
      <c r="J46" s="250">
        <v>57</v>
      </c>
      <c r="K46" s="43" t="s">
        <v>236</v>
      </c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4"/>
    </row>
    <row r="47" spans="2:32" s="5" customFormat="1" x14ac:dyDescent="0.4">
      <c r="B47" s="9"/>
      <c r="C47" s="33"/>
      <c r="D47" s="33"/>
      <c r="E47" s="10"/>
      <c r="F47" s="42"/>
      <c r="G47" s="43"/>
      <c r="H47" s="43"/>
      <c r="I47" s="52" t="s">
        <v>10</v>
      </c>
      <c r="J47" s="43">
        <f>100</f>
        <v>100</v>
      </c>
      <c r="K47" s="43" t="s">
        <v>238</v>
      </c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4"/>
    </row>
    <row r="48" spans="2:32" s="5" customFormat="1" x14ac:dyDescent="0.4">
      <c r="B48" s="9"/>
      <c r="C48" s="33"/>
      <c r="D48" s="33"/>
      <c r="E48" s="10"/>
      <c r="F48" s="42"/>
      <c r="G48" s="43"/>
      <c r="H48" s="43"/>
      <c r="I48" s="52" t="s">
        <v>11</v>
      </c>
      <c r="J48" s="43">
        <f>200</f>
        <v>200</v>
      </c>
      <c r="K48" s="43" t="s">
        <v>238</v>
      </c>
      <c r="L48" s="43" t="s">
        <v>241</v>
      </c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4"/>
    </row>
    <row r="49" spans="2:32" s="5" customFormat="1" x14ac:dyDescent="0.4">
      <c r="B49" s="9"/>
      <c r="C49" s="33"/>
      <c r="D49" s="30" t="s">
        <v>26</v>
      </c>
      <c r="E49" s="31"/>
      <c r="F49" s="31"/>
      <c r="G49" s="42"/>
      <c r="H49" s="43"/>
      <c r="I49" s="52" t="s">
        <v>19</v>
      </c>
      <c r="J49" s="43" t="s">
        <v>112</v>
      </c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4"/>
    </row>
    <row r="50" spans="2:32" s="5" customFormat="1" x14ac:dyDescent="0.4">
      <c r="B50" s="9"/>
      <c r="C50" s="33"/>
      <c r="D50" s="33"/>
      <c r="E50" s="10"/>
      <c r="F50" s="10"/>
      <c r="G50" s="42"/>
      <c r="H50" s="43"/>
      <c r="I50" s="52" t="s">
        <v>32</v>
      </c>
      <c r="J50" s="43">
        <f>12*4</f>
        <v>48</v>
      </c>
      <c r="K50" s="43" t="s">
        <v>237</v>
      </c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4"/>
    </row>
    <row r="51" spans="2:32" s="5" customFormat="1" x14ac:dyDescent="0.4">
      <c r="B51" s="9"/>
      <c r="C51" s="33"/>
      <c r="D51" s="33"/>
      <c r="E51" s="10"/>
      <c r="F51" s="10"/>
      <c r="G51" s="42"/>
      <c r="H51" s="43"/>
      <c r="I51" s="52" t="s">
        <v>13</v>
      </c>
      <c r="J51" s="43">
        <v>57</v>
      </c>
      <c r="K51" s="43" t="s">
        <v>375</v>
      </c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4"/>
    </row>
    <row r="52" spans="2:32" s="5" customFormat="1" x14ac:dyDescent="0.4">
      <c r="B52" s="9"/>
      <c r="C52" s="33"/>
      <c r="D52" s="33"/>
      <c r="E52" s="35"/>
      <c r="F52" s="67"/>
      <c r="G52" s="42"/>
      <c r="H52" s="43"/>
      <c r="I52" s="52" t="s">
        <v>10</v>
      </c>
      <c r="J52" s="43">
        <f>3000/48</f>
        <v>62.5</v>
      </c>
      <c r="K52" s="43" t="s">
        <v>374</v>
      </c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4"/>
    </row>
    <row r="53" spans="2:32" s="5" customFormat="1" x14ac:dyDescent="0.4">
      <c r="B53" s="9"/>
      <c r="C53" s="33"/>
      <c r="D53" s="30" t="s">
        <v>89</v>
      </c>
      <c r="E53" s="10"/>
      <c r="F53" s="66"/>
      <c r="G53" s="31"/>
      <c r="H53" s="31"/>
      <c r="I53" s="39" t="s">
        <v>31</v>
      </c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2"/>
    </row>
    <row r="54" spans="2:32" s="5" customFormat="1" x14ac:dyDescent="0.4">
      <c r="B54" s="9"/>
      <c r="C54" s="33"/>
      <c r="D54" s="33"/>
      <c r="E54" s="10"/>
      <c r="F54" s="66"/>
      <c r="G54" s="10"/>
      <c r="H54" s="10"/>
      <c r="I54" s="37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2"/>
    </row>
    <row r="55" spans="2:32" s="5" customFormat="1" x14ac:dyDescent="0.4">
      <c r="B55" s="9"/>
      <c r="C55" s="33"/>
      <c r="D55" s="33"/>
      <c r="E55" s="10"/>
      <c r="F55" s="66"/>
      <c r="G55" s="33"/>
      <c r="H55" s="10"/>
      <c r="I55" s="12"/>
      <c r="J55" s="9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2"/>
    </row>
    <row r="56" spans="2:32" s="5" customFormat="1" x14ac:dyDescent="0.4">
      <c r="B56" s="9"/>
      <c r="C56" s="33"/>
      <c r="D56" s="33"/>
      <c r="E56" s="10"/>
      <c r="F56" s="66"/>
      <c r="G56" s="33"/>
      <c r="H56" s="10"/>
      <c r="I56" s="12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2"/>
    </row>
    <row r="57" spans="2:32" s="5" customFormat="1" x14ac:dyDescent="0.4">
      <c r="B57" s="9"/>
      <c r="C57" s="33"/>
      <c r="D57" s="33"/>
      <c r="E57" s="10"/>
      <c r="F57" s="66"/>
      <c r="G57" s="10"/>
      <c r="H57" s="10"/>
      <c r="I57" s="37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2"/>
    </row>
    <row r="58" spans="2:32" s="5" customFormat="1" x14ac:dyDescent="0.4">
      <c r="B58" s="9"/>
      <c r="C58" s="33"/>
      <c r="D58" s="33"/>
      <c r="E58" s="10"/>
      <c r="F58" s="66"/>
      <c r="G58" s="33"/>
      <c r="H58" s="10"/>
      <c r="I58" s="12"/>
      <c r="J58" s="9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2"/>
    </row>
    <row r="59" spans="2:32" s="5" customFormat="1" x14ac:dyDescent="0.4">
      <c r="B59" s="9"/>
      <c r="C59" s="33"/>
      <c r="D59" s="33"/>
      <c r="E59" s="10"/>
      <c r="F59" s="66"/>
      <c r="G59" s="33"/>
      <c r="H59" s="10"/>
      <c r="I59" s="12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2"/>
    </row>
    <row r="60" spans="2:32" s="5" customFormat="1" x14ac:dyDescent="0.4">
      <c r="B60" s="9"/>
      <c r="C60" s="33"/>
      <c r="D60" s="33"/>
      <c r="E60" s="10"/>
      <c r="F60" s="66"/>
      <c r="G60" s="10"/>
      <c r="H60" s="10"/>
      <c r="I60" s="37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2"/>
    </row>
    <row r="61" spans="2:32" s="5" customFormat="1" x14ac:dyDescent="0.4">
      <c r="B61" s="9"/>
      <c r="C61" s="33"/>
      <c r="D61" s="33"/>
      <c r="E61" s="10"/>
      <c r="F61" s="66"/>
      <c r="G61" s="33"/>
      <c r="H61" s="10"/>
      <c r="I61" s="12"/>
      <c r="J61" s="9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2"/>
    </row>
    <row r="62" spans="2:32" s="5" customFormat="1" x14ac:dyDescent="0.4">
      <c r="B62" s="9"/>
      <c r="C62" s="33"/>
      <c r="D62" s="33"/>
      <c r="E62" s="10"/>
      <c r="F62" s="66"/>
      <c r="G62" s="35"/>
      <c r="H62" s="35"/>
      <c r="I62" s="36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6"/>
    </row>
    <row r="63" spans="2:32" s="5" customFormat="1" x14ac:dyDescent="0.4">
      <c r="B63" s="9"/>
      <c r="C63" s="34"/>
      <c r="D63" s="34"/>
      <c r="E63" s="35"/>
      <c r="F63" s="67"/>
      <c r="G63" s="35"/>
      <c r="H63" s="35"/>
      <c r="I63" s="38" t="s">
        <v>90</v>
      </c>
      <c r="J63" s="247" t="s">
        <v>91</v>
      </c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6"/>
    </row>
    <row r="64" spans="2:32" s="5" customFormat="1" x14ac:dyDescent="0.4">
      <c r="B64" s="9"/>
      <c r="C64" s="33" t="s">
        <v>56</v>
      </c>
      <c r="D64" s="10"/>
      <c r="E64" s="10"/>
      <c r="F64" s="10"/>
      <c r="G64" s="10"/>
      <c r="H64" s="10"/>
      <c r="I64" s="12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2"/>
    </row>
    <row r="65" spans="2:41" s="5" customFormat="1" x14ac:dyDescent="0.4">
      <c r="B65" s="9"/>
      <c r="C65" s="33"/>
      <c r="D65" s="30" t="s">
        <v>25</v>
      </c>
      <c r="E65" s="31"/>
      <c r="F65" s="31"/>
      <c r="G65" s="42"/>
      <c r="H65" s="43"/>
      <c r="I65" s="52" t="s">
        <v>32</v>
      </c>
      <c r="J65" s="43">
        <f>12*4</f>
        <v>48</v>
      </c>
      <c r="K65" s="43" t="s">
        <v>237</v>
      </c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4"/>
    </row>
    <row r="66" spans="2:41" s="5" customFormat="1" x14ac:dyDescent="0.4">
      <c r="B66" s="9"/>
      <c r="C66" s="33"/>
      <c r="D66" s="33" t="s">
        <v>30</v>
      </c>
      <c r="E66" s="10"/>
      <c r="F66" s="10"/>
      <c r="G66" s="42"/>
      <c r="H66" s="43"/>
      <c r="I66" s="52" t="s">
        <v>6</v>
      </c>
      <c r="J66" s="264">
        <v>57</v>
      </c>
      <c r="K66" s="43" t="s">
        <v>236</v>
      </c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4"/>
    </row>
    <row r="67" spans="2:41" s="5" customFormat="1" x14ac:dyDescent="0.4">
      <c r="B67" s="9"/>
      <c r="C67" s="33"/>
      <c r="D67" s="33"/>
      <c r="E67" s="10"/>
      <c r="F67" s="10"/>
      <c r="G67" s="42"/>
      <c r="H67" s="43"/>
      <c r="I67" s="52" t="s">
        <v>10</v>
      </c>
      <c r="J67" s="263">
        <f>2500/48</f>
        <v>52.083333333333336</v>
      </c>
      <c r="K67" s="43" t="s">
        <v>374</v>
      </c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4"/>
    </row>
    <row r="68" spans="2:41" s="5" customFormat="1" x14ac:dyDescent="0.4">
      <c r="B68" s="9"/>
      <c r="C68" s="33"/>
      <c r="D68" s="33"/>
      <c r="E68" s="10"/>
      <c r="F68" s="10"/>
      <c r="G68" s="30"/>
      <c r="H68" s="31"/>
      <c r="I68" s="39" t="s">
        <v>5</v>
      </c>
      <c r="J68" s="31" t="s">
        <v>100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2"/>
      <c r="AH68" s="19"/>
      <c r="AI68" s="19"/>
      <c r="AJ68" s="19"/>
      <c r="AK68" s="19"/>
      <c r="AL68" s="19"/>
      <c r="AM68" s="19"/>
      <c r="AN68" s="19"/>
      <c r="AO68" s="19"/>
    </row>
    <row r="69" spans="2:41" s="5" customFormat="1" x14ac:dyDescent="0.4">
      <c r="B69" s="9"/>
      <c r="C69" s="33"/>
      <c r="D69" s="34"/>
      <c r="E69" s="35"/>
      <c r="F69" s="35"/>
      <c r="G69" s="34"/>
      <c r="H69" s="35"/>
      <c r="I69" s="36"/>
      <c r="J69" s="35" t="s">
        <v>101</v>
      </c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6"/>
      <c r="AH69" s="19"/>
      <c r="AI69" s="19"/>
      <c r="AJ69" s="19"/>
      <c r="AK69" s="19"/>
      <c r="AL69" s="19"/>
      <c r="AM69" s="19"/>
      <c r="AN69" s="19"/>
      <c r="AO69" s="19"/>
    </row>
    <row r="70" spans="2:41" s="5" customFormat="1" x14ac:dyDescent="0.4">
      <c r="B70" s="9"/>
      <c r="C70" s="33"/>
      <c r="D70" s="33" t="s">
        <v>28</v>
      </c>
      <c r="E70" s="10"/>
      <c r="F70" s="10"/>
      <c r="G70" s="10"/>
      <c r="H70" s="10"/>
      <c r="I70" s="37" t="s">
        <v>33</v>
      </c>
      <c r="J70" s="10" t="s">
        <v>34</v>
      </c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2"/>
    </row>
    <row r="71" spans="2:41" s="5" customFormat="1" x14ac:dyDescent="0.4">
      <c r="B71" s="13"/>
      <c r="C71" s="40"/>
      <c r="D71" s="40"/>
      <c r="E71" s="14"/>
      <c r="F71" s="14"/>
      <c r="G71" s="14"/>
      <c r="H71" s="14"/>
      <c r="I71" s="45" t="s">
        <v>31</v>
      </c>
      <c r="J71" s="14" t="s">
        <v>35</v>
      </c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5"/>
    </row>
    <row r="72" spans="2:41" s="5" customFormat="1" x14ac:dyDescent="0.4">
      <c r="B72" s="16" t="s">
        <v>59</v>
      </c>
      <c r="C72" s="10"/>
      <c r="D72" s="10"/>
      <c r="E72" s="10"/>
      <c r="F72" s="10"/>
      <c r="G72" s="10"/>
      <c r="H72" s="10"/>
      <c r="I72" s="37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2"/>
    </row>
    <row r="73" spans="2:41" s="5" customFormat="1" x14ac:dyDescent="0.4">
      <c r="B73" s="9"/>
      <c r="C73" s="30" t="s">
        <v>16</v>
      </c>
      <c r="D73" s="31"/>
      <c r="E73" s="31"/>
      <c r="F73" s="31"/>
      <c r="G73" s="42"/>
      <c r="H73" s="43"/>
      <c r="I73" s="52" t="s">
        <v>0</v>
      </c>
      <c r="J73" s="43" t="s">
        <v>113</v>
      </c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4"/>
    </row>
    <row r="74" spans="2:41" s="5" customFormat="1" x14ac:dyDescent="0.4">
      <c r="B74" s="9"/>
      <c r="C74" s="33"/>
      <c r="D74" s="10"/>
      <c r="E74" s="10"/>
      <c r="F74" s="10"/>
      <c r="G74" s="42"/>
      <c r="H74" s="43"/>
      <c r="I74" s="52" t="s">
        <v>1</v>
      </c>
      <c r="J74" s="43" t="s">
        <v>114</v>
      </c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4"/>
    </row>
    <row r="75" spans="2:41" s="5" customFormat="1" x14ac:dyDescent="0.4">
      <c r="B75" s="9"/>
      <c r="C75" s="33"/>
      <c r="D75" s="10"/>
      <c r="E75" s="10"/>
      <c r="F75" s="10"/>
      <c r="G75" s="42"/>
      <c r="H75" s="43"/>
      <c r="I75" s="52" t="s">
        <v>9</v>
      </c>
      <c r="J75" s="43" t="s">
        <v>42</v>
      </c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4"/>
    </row>
    <row r="76" spans="2:41" s="5" customFormat="1" x14ac:dyDescent="0.4">
      <c r="B76" s="9"/>
      <c r="C76" s="33"/>
      <c r="D76" s="10"/>
      <c r="E76" s="10"/>
      <c r="F76" s="10"/>
      <c r="G76" s="42"/>
      <c r="H76" s="43"/>
      <c r="I76" s="52" t="s">
        <v>3</v>
      </c>
      <c r="J76" s="43" t="s">
        <v>36</v>
      </c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4"/>
    </row>
    <row r="77" spans="2:41" s="5" customFormat="1" x14ac:dyDescent="0.4">
      <c r="B77" s="9"/>
      <c r="C77" s="33"/>
      <c r="D77" s="10"/>
      <c r="E77" s="10"/>
      <c r="F77" s="10"/>
      <c r="G77" s="42"/>
      <c r="H77" s="43"/>
      <c r="I77" s="52" t="s">
        <v>2</v>
      </c>
      <c r="J77" s="43" t="s">
        <v>8</v>
      </c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4"/>
    </row>
    <row r="78" spans="2:41" s="5" customFormat="1" x14ac:dyDescent="0.4">
      <c r="B78" s="9"/>
      <c r="C78" s="34"/>
      <c r="D78" s="35"/>
      <c r="E78" s="35"/>
      <c r="F78" s="35"/>
      <c r="G78" s="42"/>
      <c r="H78" s="43"/>
      <c r="I78" s="52" t="s">
        <v>15</v>
      </c>
      <c r="J78" s="43" t="s">
        <v>37</v>
      </c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4"/>
    </row>
    <row r="79" spans="2:41" s="5" customFormat="1" x14ac:dyDescent="0.4">
      <c r="B79" s="9"/>
      <c r="C79" s="30" t="s">
        <v>17</v>
      </c>
      <c r="D79" s="31"/>
      <c r="E79" s="31"/>
      <c r="F79" s="31"/>
      <c r="G79" s="42"/>
      <c r="H79" s="43"/>
      <c r="I79" s="52" t="s">
        <v>38</v>
      </c>
      <c r="J79" s="43" t="s">
        <v>39</v>
      </c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4"/>
    </row>
    <row r="80" spans="2:41" s="5" customFormat="1" x14ac:dyDescent="0.4">
      <c r="B80" s="9"/>
      <c r="C80" s="34"/>
      <c r="D80" s="35"/>
      <c r="E80" s="35"/>
      <c r="F80" s="35"/>
      <c r="G80" s="54"/>
      <c r="H80" s="55"/>
      <c r="I80" s="56" t="s">
        <v>40</v>
      </c>
      <c r="J80" s="55" t="s">
        <v>41</v>
      </c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7"/>
    </row>
    <row r="81" spans="2:32" s="5" customFormat="1" x14ac:dyDescent="0.4">
      <c r="B81" s="6" t="s">
        <v>68</v>
      </c>
      <c r="C81" s="7"/>
      <c r="D81" s="7"/>
      <c r="E81" s="7"/>
      <c r="F81" s="7"/>
      <c r="G81" s="7"/>
      <c r="H81" s="7"/>
      <c r="I81" s="8"/>
      <c r="J81" s="23" t="s">
        <v>239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8"/>
    </row>
    <row r="82" spans="2:32" s="5" customFormat="1" x14ac:dyDescent="0.4">
      <c r="B82" s="16"/>
      <c r="C82" s="10"/>
      <c r="D82" s="10"/>
      <c r="E82" s="10"/>
      <c r="F82" s="10"/>
      <c r="G82" s="10"/>
      <c r="H82" s="10"/>
      <c r="I82" s="12"/>
      <c r="J82" s="9" t="s">
        <v>371</v>
      </c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2"/>
    </row>
    <row r="83" spans="2:32" s="5" customFormat="1" x14ac:dyDescent="0.4">
      <c r="B83" s="29"/>
      <c r="C83" s="59" t="s">
        <v>64</v>
      </c>
      <c r="D83" s="41"/>
      <c r="E83" s="41"/>
      <c r="F83" s="41"/>
      <c r="G83" s="41"/>
      <c r="H83" s="41"/>
      <c r="I83" s="60"/>
      <c r="J83" s="251" t="s">
        <v>200</v>
      </c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60"/>
    </row>
    <row r="84" spans="2:32" s="5" customFormat="1" x14ac:dyDescent="0.4">
      <c r="B84" s="29"/>
      <c r="C84" s="61"/>
      <c r="D84" s="62" t="s">
        <v>194</v>
      </c>
      <c r="E84" s="41"/>
      <c r="F84" s="41"/>
      <c r="G84" s="41"/>
      <c r="H84" s="41"/>
      <c r="I84" s="60"/>
      <c r="J84" s="251" t="s">
        <v>195</v>
      </c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60"/>
    </row>
    <row r="85" spans="2:32" s="5" customFormat="1" x14ac:dyDescent="0.4">
      <c r="B85" s="29"/>
      <c r="C85" s="61"/>
      <c r="D85" s="61" t="s">
        <v>65</v>
      </c>
      <c r="E85" s="11"/>
      <c r="F85" s="11"/>
      <c r="G85" s="11"/>
      <c r="H85" s="11"/>
      <c r="I85" s="28"/>
      <c r="J85" s="27" t="s">
        <v>259</v>
      </c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28"/>
    </row>
    <row r="86" spans="2:32" s="5" customFormat="1" x14ac:dyDescent="0.4">
      <c r="B86" s="29"/>
      <c r="C86" s="61"/>
      <c r="D86" s="61"/>
      <c r="E86" s="11"/>
      <c r="F86" s="11"/>
      <c r="G86" s="11"/>
      <c r="H86" s="11"/>
      <c r="I86" s="28"/>
      <c r="J86" s="27" t="s">
        <v>258</v>
      </c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28"/>
    </row>
    <row r="87" spans="2:32" s="5" customFormat="1" x14ac:dyDescent="0.4">
      <c r="B87" s="29"/>
      <c r="C87" s="61"/>
      <c r="D87" s="61"/>
      <c r="E87" s="11"/>
      <c r="F87" s="11"/>
      <c r="G87" s="11"/>
      <c r="H87" s="11"/>
      <c r="I87" s="28"/>
      <c r="J87" s="27" t="s">
        <v>329</v>
      </c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28"/>
    </row>
    <row r="88" spans="2:32" s="5" customFormat="1" x14ac:dyDescent="0.4">
      <c r="B88" s="29"/>
      <c r="C88" s="61"/>
      <c r="D88" s="61"/>
      <c r="E88" s="11"/>
      <c r="F88" s="11"/>
      <c r="G88" s="11"/>
      <c r="H88" s="11"/>
      <c r="I88" s="28"/>
      <c r="J88" s="27" t="s">
        <v>318</v>
      </c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28"/>
    </row>
    <row r="89" spans="2:32" s="5" customFormat="1" x14ac:dyDescent="0.4">
      <c r="B89" s="29"/>
      <c r="C89" s="61"/>
      <c r="D89" s="61"/>
      <c r="E89" s="11"/>
      <c r="F89" s="11"/>
      <c r="G89" s="11"/>
      <c r="H89" s="11"/>
      <c r="I89" s="28"/>
      <c r="J89" s="27"/>
      <c r="K89" s="11"/>
      <c r="L89" s="11"/>
      <c r="M89" s="11"/>
      <c r="N89" s="11" t="s">
        <v>260</v>
      </c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28"/>
    </row>
    <row r="90" spans="2:32" s="5" customFormat="1" x14ac:dyDescent="0.4">
      <c r="B90" s="29"/>
      <c r="C90" s="61"/>
      <c r="D90" s="61"/>
      <c r="E90" s="11"/>
      <c r="F90" s="11"/>
      <c r="G90" s="11"/>
      <c r="H90" s="11"/>
      <c r="I90" s="28"/>
      <c r="J90" s="27" t="s">
        <v>319</v>
      </c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28"/>
    </row>
    <row r="91" spans="2:32" s="5" customFormat="1" x14ac:dyDescent="0.4">
      <c r="B91" s="29"/>
      <c r="C91" s="61"/>
      <c r="D91" s="61"/>
      <c r="E91" s="11"/>
      <c r="F91" s="11"/>
      <c r="G91" s="11"/>
      <c r="H91" s="11"/>
      <c r="I91" s="28"/>
      <c r="J91" s="27" t="s">
        <v>196</v>
      </c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28"/>
    </row>
    <row r="92" spans="2:32" s="5" customFormat="1" x14ac:dyDescent="0.4">
      <c r="B92" s="29"/>
      <c r="C92" s="61"/>
      <c r="D92" s="61"/>
      <c r="E92" s="11"/>
      <c r="F92" s="11"/>
      <c r="G92" s="11"/>
      <c r="H92" s="11"/>
      <c r="I92" s="28"/>
      <c r="J92" s="252" t="s">
        <v>320</v>
      </c>
      <c r="K92" s="108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28"/>
    </row>
    <row r="93" spans="2:32" s="5" customFormat="1" x14ac:dyDescent="0.4">
      <c r="B93" s="29"/>
      <c r="C93" s="61"/>
      <c r="D93" s="61"/>
      <c r="E93" s="11"/>
      <c r="F93" s="11"/>
      <c r="G93" s="11"/>
      <c r="H93" s="11"/>
      <c r="I93" s="28"/>
      <c r="J93" s="252" t="s">
        <v>321</v>
      </c>
      <c r="K93" s="108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28"/>
    </row>
    <row r="94" spans="2:32" s="5" customFormat="1" x14ac:dyDescent="0.4">
      <c r="B94" s="6" t="s">
        <v>60</v>
      </c>
      <c r="C94" s="7"/>
      <c r="D94" s="7"/>
      <c r="E94" s="7"/>
      <c r="F94" s="7"/>
      <c r="G94" s="7"/>
      <c r="H94" s="7"/>
      <c r="I94" s="7"/>
      <c r="J94" s="23" t="s">
        <v>45</v>
      </c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8"/>
    </row>
    <row r="95" spans="2:32" s="5" customFormat="1" x14ac:dyDescent="0.4">
      <c r="B95" s="24" t="s">
        <v>61</v>
      </c>
      <c r="C95" s="25"/>
      <c r="D95" s="25"/>
      <c r="E95" s="25"/>
      <c r="F95" s="25"/>
      <c r="G95" s="25"/>
      <c r="H95" s="25"/>
      <c r="I95" s="25"/>
      <c r="J95" s="253">
        <v>7.5</v>
      </c>
      <c r="K95" s="25" t="s">
        <v>240</v>
      </c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6"/>
    </row>
    <row r="96" spans="2:32" s="5" customFormat="1" x14ac:dyDescent="0.4">
      <c r="B96" s="17" t="s">
        <v>78</v>
      </c>
      <c r="C96" s="14"/>
      <c r="D96" s="14"/>
      <c r="E96" s="14"/>
      <c r="F96" s="14"/>
      <c r="G96" s="14"/>
      <c r="H96" s="14"/>
      <c r="I96" s="14"/>
      <c r="J96" s="254" t="s">
        <v>87</v>
      </c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5"/>
    </row>
    <row r="97" spans="2:32" s="18" customFormat="1" x14ac:dyDescent="0.4">
      <c r="B97" s="17" t="s">
        <v>62</v>
      </c>
      <c r="C97" s="14"/>
      <c r="D97" s="14"/>
      <c r="E97" s="14"/>
      <c r="F97" s="14"/>
      <c r="G97" s="14"/>
      <c r="H97" s="14"/>
      <c r="I97" s="14"/>
      <c r="J97" s="13" t="s">
        <v>115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5"/>
    </row>
    <row r="98" spans="2:32" s="18" customFormat="1" x14ac:dyDescent="0.4">
      <c r="B98" s="11"/>
      <c r="C98" s="11"/>
      <c r="D98" s="11"/>
      <c r="E98" s="11"/>
      <c r="F98" s="11"/>
      <c r="G98" s="11"/>
      <c r="H98" s="11"/>
      <c r="I98" s="11"/>
      <c r="J98" s="27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</row>
    <row r="99" spans="2:32" s="18" customFormat="1" x14ac:dyDescent="0.4">
      <c r="B99" s="47" t="s">
        <v>81</v>
      </c>
      <c r="C99" s="11"/>
      <c r="D99" s="11"/>
      <c r="E99" s="11"/>
      <c r="F99" s="11"/>
      <c r="G99" s="11"/>
      <c r="H99" s="11"/>
      <c r="I99" s="11"/>
      <c r="J99" s="27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</row>
    <row r="100" spans="2:32" s="5" customFormat="1" x14ac:dyDescent="0.4">
      <c r="B100" s="23" t="s">
        <v>21</v>
      </c>
      <c r="C100" s="7"/>
      <c r="D100" s="7"/>
      <c r="E100" s="7"/>
      <c r="F100" s="7"/>
      <c r="G100" s="7"/>
      <c r="H100" s="7"/>
      <c r="I100" s="8"/>
      <c r="J100" s="235" t="s">
        <v>51</v>
      </c>
      <c r="K100" s="235"/>
      <c r="L100" s="235"/>
      <c r="M100" s="235"/>
      <c r="N100" s="235"/>
      <c r="O100" s="235"/>
      <c r="P100" s="235"/>
      <c r="Q100" s="235"/>
      <c r="R100" s="235"/>
      <c r="S100" s="235"/>
      <c r="T100" s="235"/>
      <c r="U100" s="235"/>
      <c r="V100" s="235"/>
      <c r="W100" s="7"/>
      <c r="X100" s="7"/>
      <c r="Y100" s="7"/>
      <c r="Z100" s="7"/>
      <c r="AA100" s="7"/>
      <c r="AB100" s="7"/>
      <c r="AC100" s="7"/>
      <c r="AD100" s="7"/>
      <c r="AE100" s="7"/>
      <c r="AF100" s="8"/>
    </row>
    <row r="101" spans="2:32" s="5" customFormat="1" x14ac:dyDescent="0.4">
      <c r="B101" s="9"/>
      <c r="C101" s="10"/>
      <c r="D101" s="10"/>
      <c r="E101" s="10"/>
      <c r="F101" s="10"/>
      <c r="G101" s="10"/>
      <c r="H101" s="10"/>
      <c r="I101" s="12"/>
      <c r="J101" s="11" t="s">
        <v>52</v>
      </c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2"/>
    </row>
    <row r="102" spans="2:32" s="5" customFormat="1" x14ac:dyDescent="0.4">
      <c r="B102" s="9"/>
      <c r="C102" s="10"/>
      <c r="D102" s="10"/>
      <c r="E102" s="10"/>
      <c r="F102" s="10"/>
      <c r="G102" s="10"/>
      <c r="H102" s="10"/>
      <c r="I102" s="12"/>
      <c r="J102" s="11" t="s">
        <v>327</v>
      </c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2"/>
    </row>
    <row r="103" spans="2:32" s="5" customFormat="1" x14ac:dyDescent="0.4">
      <c r="B103" s="9"/>
      <c r="C103" s="10"/>
      <c r="D103" s="10"/>
      <c r="E103" s="10"/>
      <c r="F103" s="10"/>
      <c r="G103" s="10"/>
      <c r="H103" s="10"/>
      <c r="I103" s="12"/>
      <c r="J103" s="47" t="s">
        <v>330</v>
      </c>
      <c r="K103" s="47"/>
      <c r="L103" s="47"/>
      <c r="M103" s="47"/>
      <c r="N103" s="47"/>
      <c r="O103" s="47"/>
      <c r="P103" s="47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2"/>
    </row>
    <row r="104" spans="2:32" s="5" customFormat="1" x14ac:dyDescent="0.4">
      <c r="B104" s="9"/>
      <c r="C104" s="10"/>
      <c r="D104" s="10"/>
      <c r="E104" s="10"/>
      <c r="F104" s="10"/>
      <c r="G104" s="10"/>
      <c r="H104" s="10"/>
      <c r="I104" s="12"/>
      <c r="J104" s="11" t="s">
        <v>326</v>
      </c>
      <c r="K104" s="47"/>
      <c r="L104" s="47"/>
      <c r="M104" s="47"/>
      <c r="N104" s="47"/>
      <c r="O104" s="47"/>
      <c r="P104" s="47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2"/>
    </row>
    <row r="105" spans="2:32" s="5" customFormat="1" x14ac:dyDescent="0.4">
      <c r="B105" s="9"/>
      <c r="C105" s="10"/>
      <c r="D105" s="10"/>
      <c r="E105" s="10"/>
      <c r="F105" s="10"/>
      <c r="G105" s="10"/>
      <c r="H105" s="10"/>
      <c r="I105" s="12"/>
      <c r="J105" s="47" t="s">
        <v>360</v>
      </c>
      <c r="K105" s="47"/>
      <c r="L105" s="47"/>
      <c r="M105" s="47"/>
      <c r="N105" s="47"/>
      <c r="O105" s="47"/>
      <c r="P105" s="47"/>
      <c r="Q105" s="47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2"/>
    </row>
    <row r="106" spans="2:32" s="5" customFormat="1" x14ac:dyDescent="0.4">
      <c r="B106" s="13"/>
      <c r="C106" s="14"/>
      <c r="D106" s="14"/>
      <c r="E106" s="14"/>
      <c r="F106" s="14"/>
      <c r="G106" s="14"/>
      <c r="H106" s="14"/>
      <c r="I106" s="15"/>
      <c r="J106" s="255" t="s">
        <v>255</v>
      </c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5"/>
    </row>
    <row r="107" spans="2:32" s="5" customFormat="1" x14ac:dyDescent="0.4">
      <c r="B107" s="23" t="s">
        <v>355</v>
      </c>
      <c r="C107" s="7"/>
      <c r="D107" s="7"/>
      <c r="E107" s="7"/>
      <c r="F107" s="7"/>
      <c r="G107" s="7"/>
      <c r="H107" s="7"/>
      <c r="I107" s="8"/>
      <c r="J107" s="235" t="s">
        <v>53</v>
      </c>
      <c r="K107" s="235"/>
      <c r="L107" s="235"/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  <c r="W107" s="235"/>
      <c r="X107" s="7"/>
      <c r="Y107" s="7"/>
      <c r="Z107" s="7"/>
      <c r="AA107" s="7"/>
      <c r="AB107" s="7"/>
      <c r="AC107" s="7"/>
      <c r="AD107" s="7"/>
      <c r="AE107" s="7"/>
      <c r="AF107" s="8"/>
    </row>
    <row r="108" spans="2:32" s="5" customFormat="1" x14ac:dyDescent="0.4">
      <c r="B108" s="9"/>
      <c r="C108" s="10"/>
      <c r="D108" s="10"/>
      <c r="E108" s="10"/>
      <c r="F108" s="10"/>
      <c r="G108" s="10"/>
      <c r="H108" s="10"/>
      <c r="I108" s="12"/>
      <c r="J108" s="11" t="s">
        <v>356</v>
      </c>
      <c r="K108" s="236"/>
      <c r="L108" s="236"/>
      <c r="M108" s="236"/>
      <c r="N108" s="236"/>
      <c r="O108" s="236"/>
      <c r="P108" s="236"/>
      <c r="Q108" s="236"/>
      <c r="R108" s="236"/>
      <c r="S108" s="236"/>
      <c r="T108" s="236"/>
      <c r="U108" s="236"/>
      <c r="V108" s="236"/>
      <c r="W108" s="236"/>
      <c r="X108" s="10"/>
      <c r="Y108" s="10"/>
      <c r="Z108" s="10"/>
      <c r="AA108" s="10"/>
      <c r="AB108" s="10"/>
      <c r="AC108" s="10"/>
      <c r="AD108" s="10"/>
      <c r="AE108" s="10"/>
      <c r="AF108" s="12"/>
    </row>
    <row r="109" spans="2:32" s="5" customFormat="1" x14ac:dyDescent="0.4">
      <c r="B109" s="9"/>
      <c r="C109" s="10"/>
      <c r="D109" s="10"/>
      <c r="E109" s="10"/>
      <c r="F109" s="10"/>
      <c r="G109" s="10"/>
      <c r="H109" s="10"/>
      <c r="I109" s="12"/>
      <c r="J109" s="11" t="s">
        <v>357</v>
      </c>
      <c r="K109" s="236"/>
      <c r="L109" s="236"/>
      <c r="M109" s="236"/>
      <c r="N109" s="236"/>
      <c r="O109" s="236"/>
      <c r="P109" s="236"/>
      <c r="Q109" s="236"/>
      <c r="R109" s="236"/>
      <c r="S109" s="236"/>
      <c r="T109" s="236"/>
      <c r="U109" s="236"/>
      <c r="V109" s="236"/>
      <c r="W109" s="236"/>
      <c r="X109" s="10"/>
      <c r="Y109" s="10"/>
      <c r="Z109" s="10"/>
      <c r="AA109" s="10"/>
      <c r="AB109" s="10"/>
      <c r="AC109" s="10"/>
      <c r="AD109" s="10"/>
      <c r="AE109" s="10"/>
      <c r="AF109" s="12"/>
    </row>
    <row r="110" spans="2:32" s="5" customFormat="1" x14ac:dyDescent="0.4">
      <c r="B110" s="9"/>
      <c r="C110" s="10"/>
      <c r="D110" s="10"/>
      <c r="E110" s="10"/>
      <c r="F110" s="10"/>
      <c r="G110" s="10"/>
      <c r="H110" s="10"/>
      <c r="I110" s="12"/>
      <c r="J110" s="256" t="s">
        <v>358</v>
      </c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2"/>
    </row>
    <row r="111" spans="2:32" s="5" customFormat="1" x14ac:dyDescent="0.4">
      <c r="B111" s="9"/>
      <c r="C111" s="10"/>
      <c r="D111" s="10"/>
      <c r="E111" s="10"/>
      <c r="F111" s="10"/>
      <c r="G111" s="10"/>
      <c r="H111" s="10"/>
      <c r="I111" s="12"/>
      <c r="J111" s="108" t="s">
        <v>359</v>
      </c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2"/>
    </row>
    <row r="112" spans="2:32" s="5" customFormat="1" x14ac:dyDescent="0.4">
      <c r="B112" s="9"/>
      <c r="C112" s="10"/>
      <c r="D112" s="10"/>
      <c r="E112" s="10"/>
      <c r="F112" s="10"/>
      <c r="G112" s="10"/>
      <c r="H112" s="10"/>
      <c r="I112" s="12"/>
      <c r="J112" s="108" t="s">
        <v>328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2"/>
    </row>
    <row r="113" spans="1:32" s="5" customFormat="1" x14ac:dyDescent="0.4">
      <c r="B113" s="9"/>
      <c r="C113" s="10"/>
      <c r="D113" s="10"/>
      <c r="E113" s="10"/>
      <c r="F113" s="10"/>
      <c r="G113" s="10"/>
      <c r="H113" s="10"/>
      <c r="I113" s="12"/>
      <c r="J113" s="47" t="s">
        <v>361</v>
      </c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2"/>
    </row>
    <row r="114" spans="1:32" s="5" customFormat="1" x14ac:dyDescent="0.4">
      <c r="B114" s="13"/>
      <c r="C114" s="14"/>
      <c r="D114" s="14"/>
      <c r="E114" s="14"/>
      <c r="F114" s="14"/>
      <c r="G114" s="14"/>
      <c r="H114" s="14"/>
      <c r="I114" s="15"/>
      <c r="J114" s="257" t="s">
        <v>255</v>
      </c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5"/>
    </row>
    <row r="115" spans="1:32" s="5" customFormat="1" x14ac:dyDescent="0.4"/>
    <row r="116" spans="1:32" s="5" customFormat="1" x14ac:dyDescent="0.4">
      <c r="B116" s="46" t="s">
        <v>63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</row>
    <row r="117" spans="1:32" s="5" customFormat="1" x14ac:dyDescent="0.4">
      <c r="A117" s="12"/>
      <c r="B117" s="181" t="s">
        <v>69</v>
      </c>
      <c r="C117" s="49"/>
      <c r="D117" s="49"/>
      <c r="E117" s="49"/>
      <c r="F117" s="49"/>
      <c r="G117" s="49"/>
      <c r="H117" s="49"/>
      <c r="I117" s="50"/>
      <c r="J117" s="258">
        <f>1.28*4</f>
        <v>5.12</v>
      </c>
      <c r="K117" s="49" t="s">
        <v>248</v>
      </c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50"/>
    </row>
    <row r="118" spans="1:32" s="5" customFormat="1" x14ac:dyDescent="0.4">
      <c r="A118" s="12"/>
      <c r="B118" s="182" t="s">
        <v>20</v>
      </c>
      <c r="C118" s="35"/>
      <c r="D118" s="35"/>
      <c r="E118" s="35"/>
      <c r="F118" s="35"/>
      <c r="G118" s="35"/>
      <c r="H118" s="35"/>
      <c r="I118" s="36"/>
      <c r="J118" s="244">
        <f>12*4</f>
        <v>48</v>
      </c>
      <c r="K118" s="35" t="s">
        <v>261</v>
      </c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6"/>
    </row>
    <row r="119" spans="1:32" s="5" customFormat="1" x14ac:dyDescent="0.4">
      <c r="A119" s="12"/>
      <c r="B119" s="183" t="s">
        <v>263</v>
      </c>
      <c r="C119" s="43"/>
      <c r="D119" s="43"/>
      <c r="E119" s="43"/>
      <c r="F119" s="43"/>
      <c r="G119" s="43"/>
      <c r="H119" s="43"/>
      <c r="I119" s="52"/>
      <c r="J119" s="259" t="s">
        <v>370</v>
      </c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4"/>
    </row>
    <row r="120" spans="1:32" s="5" customFormat="1" x14ac:dyDescent="0.4">
      <c r="A120" s="12"/>
      <c r="B120" s="184" t="s">
        <v>264</v>
      </c>
      <c r="C120" s="43"/>
      <c r="D120" s="43"/>
      <c r="E120" s="43"/>
      <c r="F120" s="35"/>
      <c r="G120" s="43"/>
      <c r="H120" s="43"/>
      <c r="I120" s="52"/>
      <c r="J120" s="259" t="s">
        <v>369</v>
      </c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4"/>
    </row>
    <row r="121" spans="1:32" s="5" customFormat="1" x14ac:dyDescent="0.4">
      <c r="A121" s="12"/>
      <c r="B121" s="47" t="s">
        <v>265</v>
      </c>
      <c r="C121" s="10"/>
      <c r="D121" s="10"/>
      <c r="E121" s="10"/>
      <c r="F121" s="10"/>
      <c r="G121" s="10"/>
      <c r="H121" s="10"/>
      <c r="I121" s="12"/>
      <c r="J121" s="9" t="s">
        <v>376</v>
      </c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2"/>
    </row>
    <row r="122" spans="1:32" s="5" customFormat="1" x14ac:dyDescent="0.4">
      <c r="A122" s="12"/>
      <c r="B122" s="183" t="s">
        <v>262</v>
      </c>
      <c r="C122" s="51"/>
      <c r="D122" s="51"/>
      <c r="E122" s="43"/>
      <c r="F122" s="43"/>
      <c r="G122" s="43"/>
      <c r="H122" s="43"/>
      <c r="I122" s="52"/>
      <c r="J122" s="260">
        <f>12.8*4</f>
        <v>51.2</v>
      </c>
      <c r="K122" s="172" t="s">
        <v>253</v>
      </c>
      <c r="L122" s="53"/>
      <c r="M122" s="53"/>
      <c r="N122" s="53"/>
      <c r="O122" s="5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4"/>
    </row>
    <row r="123" spans="1:32" s="5" customFormat="1" x14ac:dyDescent="0.4">
      <c r="A123" s="12"/>
      <c r="B123" s="183" t="s">
        <v>70</v>
      </c>
      <c r="C123" s="51"/>
      <c r="D123" s="51"/>
      <c r="E123" s="43"/>
      <c r="F123" s="43"/>
      <c r="G123" s="43"/>
      <c r="H123" s="43"/>
      <c r="I123" s="52"/>
      <c r="J123" s="260">
        <v>57</v>
      </c>
      <c r="K123" s="172" t="s">
        <v>251</v>
      </c>
      <c r="L123" s="53"/>
      <c r="M123" s="53"/>
      <c r="N123" s="53"/>
      <c r="O123" s="5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4"/>
    </row>
    <row r="124" spans="1:32" s="5" customFormat="1" x14ac:dyDescent="0.4">
      <c r="A124" s="12"/>
      <c r="B124" s="183" t="s">
        <v>86</v>
      </c>
      <c r="C124" s="51"/>
      <c r="D124" s="51"/>
      <c r="E124" s="43"/>
      <c r="F124" s="43"/>
      <c r="G124" s="43"/>
      <c r="H124" s="43"/>
      <c r="I124" s="52"/>
      <c r="J124" s="260">
        <f>200</f>
        <v>200</v>
      </c>
      <c r="K124" s="172" t="s">
        <v>252</v>
      </c>
      <c r="L124" s="53"/>
      <c r="M124" s="53"/>
      <c r="N124" s="53"/>
      <c r="O124" s="5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4"/>
    </row>
    <row r="125" spans="1:32" s="5" customFormat="1" x14ac:dyDescent="0.4">
      <c r="A125" s="12"/>
      <c r="B125" s="183" t="s">
        <v>71</v>
      </c>
      <c r="C125" s="51"/>
      <c r="D125" s="51"/>
      <c r="E125" s="43"/>
      <c r="F125" s="43"/>
      <c r="G125" s="43"/>
      <c r="H125" s="43"/>
      <c r="I125" s="52"/>
      <c r="J125" s="261" t="s">
        <v>372</v>
      </c>
      <c r="K125" s="53"/>
      <c r="L125" s="53"/>
      <c r="M125" s="53"/>
      <c r="N125" s="53"/>
      <c r="O125" s="5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4"/>
    </row>
    <row r="126" spans="1:32" s="5" customFormat="1" x14ac:dyDescent="0.4">
      <c r="A126" s="12"/>
      <c r="B126" s="183" t="s">
        <v>72</v>
      </c>
      <c r="C126" s="51"/>
      <c r="D126" s="51"/>
      <c r="E126" s="43"/>
      <c r="F126" s="43"/>
      <c r="G126" s="43"/>
      <c r="H126" s="43"/>
      <c r="I126" s="52"/>
      <c r="J126" s="260">
        <v>5120</v>
      </c>
      <c r="K126" s="172" t="s">
        <v>254</v>
      </c>
      <c r="L126" s="53"/>
      <c r="M126" s="53"/>
      <c r="N126" s="53"/>
      <c r="O126" s="5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4"/>
    </row>
    <row r="127" spans="1:32" s="5" customFormat="1" x14ac:dyDescent="0.4">
      <c r="A127" s="12"/>
      <c r="B127" s="183" t="s">
        <v>73</v>
      </c>
      <c r="C127" s="51"/>
      <c r="D127" s="51"/>
      <c r="E127" s="43"/>
      <c r="F127" s="43"/>
      <c r="G127" s="43"/>
      <c r="H127" s="43"/>
      <c r="I127" s="52"/>
      <c r="J127" s="260">
        <f>50*56</f>
        <v>2800</v>
      </c>
      <c r="K127" s="172" t="s">
        <v>254</v>
      </c>
      <c r="L127" s="53"/>
      <c r="M127" s="53"/>
      <c r="N127" s="53"/>
      <c r="O127" s="5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4"/>
    </row>
    <row r="128" spans="1:32" s="5" customFormat="1" x14ac:dyDescent="0.4">
      <c r="A128" s="12"/>
      <c r="B128" s="183" t="s">
        <v>116</v>
      </c>
      <c r="C128" s="51"/>
      <c r="D128" s="51"/>
      <c r="E128" s="43"/>
      <c r="F128" s="43"/>
      <c r="G128" s="43"/>
      <c r="H128" s="43"/>
      <c r="I128" s="52"/>
      <c r="J128" s="261" t="s">
        <v>7</v>
      </c>
      <c r="K128" s="53"/>
      <c r="L128" s="53"/>
      <c r="M128" s="53"/>
      <c r="N128" s="53"/>
      <c r="O128" s="5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4"/>
    </row>
    <row r="129" spans="1:32" s="5" customFormat="1" x14ac:dyDescent="0.4">
      <c r="A129" s="12"/>
      <c r="B129" s="183" t="s">
        <v>74</v>
      </c>
      <c r="C129" s="51"/>
      <c r="D129" s="51"/>
      <c r="E129" s="43"/>
      <c r="F129" s="43"/>
      <c r="G129" s="43"/>
      <c r="H129" s="43"/>
      <c r="I129" s="52"/>
      <c r="J129" s="261" t="s">
        <v>243</v>
      </c>
      <c r="K129" s="53"/>
      <c r="L129" s="53"/>
      <c r="M129" s="53"/>
      <c r="N129" s="53"/>
      <c r="O129" s="5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4"/>
    </row>
    <row r="130" spans="1:32" s="5" customFormat="1" x14ac:dyDescent="0.4">
      <c r="A130" s="12"/>
      <c r="B130" s="46" t="s">
        <v>75</v>
      </c>
      <c r="C130" s="22"/>
      <c r="D130" s="22"/>
      <c r="E130" s="14"/>
      <c r="F130" s="14"/>
      <c r="G130" s="14"/>
      <c r="H130" s="14"/>
      <c r="I130" s="15"/>
      <c r="J130" s="254" t="s">
        <v>242</v>
      </c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5"/>
    </row>
    <row r="134" spans="1:32" s="22" customFormat="1" x14ac:dyDescent="0.4">
      <c r="J134" s="14"/>
    </row>
    <row r="135" spans="1:32" x14ac:dyDescent="0.4">
      <c r="B135" s="20"/>
    </row>
    <row r="136" spans="1:32" x14ac:dyDescent="0.4">
      <c r="B136" s="19" t="s">
        <v>393</v>
      </c>
      <c r="D136" s="21"/>
      <c r="E136" s="21"/>
      <c r="F136" s="21"/>
      <c r="G136" s="21"/>
      <c r="I136" s="21"/>
      <c r="J136" s="262"/>
      <c r="K136" s="21"/>
      <c r="L136" s="21"/>
    </row>
    <row r="137" spans="1:32" x14ac:dyDescent="0.4">
      <c r="B137" s="265" t="s">
        <v>69</v>
      </c>
      <c r="C137" s="266"/>
      <c r="D137" s="266"/>
      <c r="E137" s="266"/>
      <c r="F137" s="266"/>
      <c r="G137" s="266"/>
      <c r="H137" s="266"/>
      <c r="I137" s="267"/>
      <c r="J137" s="268">
        <f>1.152*2</f>
        <v>2.3039999999999998</v>
      </c>
      <c r="K137" s="266" t="s">
        <v>248</v>
      </c>
      <c r="L137" s="266"/>
      <c r="M137" s="266"/>
      <c r="N137" s="266"/>
      <c r="O137" s="266"/>
      <c r="P137" s="266"/>
      <c r="Q137" s="266"/>
      <c r="R137" s="266"/>
      <c r="S137" s="266"/>
      <c r="T137" s="266"/>
      <c r="U137" s="266"/>
      <c r="V137" s="266"/>
      <c r="W137" s="266"/>
      <c r="X137" s="266"/>
      <c r="Y137" s="266"/>
      <c r="Z137" s="266"/>
      <c r="AA137" s="266"/>
      <c r="AB137" s="266"/>
      <c r="AC137" s="266"/>
      <c r="AD137" s="266"/>
      <c r="AE137" s="266"/>
      <c r="AF137" s="267"/>
    </row>
    <row r="138" spans="1:32" x14ac:dyDescent="0.4">
      <c r="B138" s="269" t="s">
        <v>20</v>
      </c>
      <c r="C138" s="270"/>
      <c r="D138" s="270"/>
      <c r="E138" s="270"/>
      <c r="F138" s="270"/>
      <c r="G138" s="270"/>
      <c r="H138" s="270"/>
      <c r="I138" s="271"/>
      <c r="J138" s="272">
        <f>36*2</f>
        <v>72</v>
      </c>
      <c r="K138" s="270" t="s">
        <v>261</v>
      </c>
      <c r="L138" s="270"/>
      <c r="M138" s="270"/>
      <c r="N138" s="270"/>
      <c r="O138" s="270"/>
      <c r="P138" s="270"/>
      <c r="Q138" s="270"/>
      <c r="R138" s="270"/>
      <c r="S138" s="270"/>
      <c r="T138" s="270"/>
      <c r="U138" s="270"/>
      <c r="V138" s="270"/>
      <c r="W138" s="270"/>
      <c r="X138" s="270"/>
      <c r="Y138" s="270"/>
      <c r="Z138" s="270"/>
      <c r="AA138" s="270"/>
      <c r="AB138" s="270"/>
      <c r="AC138" s="270"/>
      <c r="AD138" s="270"/>
      <c r="AE138" s="270"/>
      <c r="AF138" s="271"/>
    </row>
    <row r="139" spans="1:32" x14ac:dyDescent="0.4">
      <c r="B139" s="273" t="s">
        <v>263</v>
      </c>
      <c r="C139" s="51"/>
      <c r="D139" s="51"/>
      <c r="E139" s="51"/>
      <c r="F139" s="51"/>
      <c r="G139" s="51"/>
      <c r="H139" s="51"/>
      <c r="I139" s="274"/>
      <c r="J139" s="275" t="s">
        <v>377</v>
      </c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276"/>
    </row>
    <row r="140" spans="1:32" x14ac:dyDescent="0.4">
      <c r="B140" s="277" t="s">
        <v>378</v>
      </c>
      <c r="I140" s="278"/>
      <c r="J140" s="279">
        <f>6.4*2</f>
        <v>12.8</v>
      </c>
      <c r="K140" s="19" t="s">
        <v>379</v>
      </c>
      <c r="AF140" s="278"/>
    </row>
    <row r="141" spans="1:32" x14ac:dyDescent="0.4">
      <c r="B141" s="277"/>
      <c r="I141" s="278"/>
      <c r="J141" s="279">
        <f>15*2</f>
        <v>30</v>
      </c>
      <c r="K141" s="19" t="s">
        <v>380</v>
      </c>
      <c r="AF141" s="278"/>
    </row>
    <row r="142" spans="1:32" x14ac:dyDescent="0.4">
      <c r="B142" s="280" t="s">
        <v>381</v>
      </c>
      <c r="C142" s="281"/>
      <c r="D142" s="281"/>
      <c r="E142" s="281"/>
      <c r="F142" s="281"/>
      <c r="G142" s="281"/>
      <c r="H142" s="281"/>
      <c r="I142" s="282"/>
      <c r="J142" s="283">
        <f>6.4*2</f>
        <v>12.8</v>
      </c>
      <c r="K142" s="284" t="s">
        <v>382</v>
      </c>
      <c r="L142" s="285"/>
      <c r="M142" s="285"/>
      <c r="N142" s="285"/>
      <c r="O142" s="284" t="s">
        <v>383</v>
      </c>
      <c r="P142" s="281"/>
      <c r="Q142" s="281"/>
      <c r="R142" s="281"/>
      <c r="S142" s="281"/>
      <c r="T142" s="281"/>
      <c r="U142" s="281"/>
      <c r="V142" s="281"/>
      <c r="W142" s="281"/>
      <c r="X142" s="281"/>
      <c r="Y142" s="281"/>
      <c r="Z142" s="281"/>
      <c r="AA142" s="281"/>
      <c r="AB142" s="281"/>
      <c r="AC142" s="281"/>
      <c r="AD142" s="281"/>
      <c r="AE142" s="281"/>
      <c r="AF142" s="286"/>
    </row>
    <row r="143" spans="1:32" x14ac:dyDescent="0.4">
      <c r="B143" s="277"/>
      <c r="I143" s="287"/>
      <c r="J143" s="288">
        <f>25*2</f>
        <v>50</v>
      </c>
      <c r="K143" s="289" t="s">
        <v>382</v>
      </c>
      <c r="L143" s="290"/>
      <c r="M143" s="290"/>
      <c r="N143" s="290" t="s">
        <v>235</v>
      </c>
      <c r="O143" s="289" t="s">
        <v>384</v>
      </c>
      <c r="AF143" s="278"/>
    </row>
    <row r="144" spans="1:32" x14ac:dyDescent="0.4">
      <c r="B144" s="269"/>
      <c r="C144" s="270"/>
      <c r="D144" s="270"/>
      <c r="E144" s="270"/>
      <c r="F144" s="270"/>
      <c r="G144" s="270"/>
      <c r="H144" s="270"/>
      <c r="I144" s="291"/>
      <c r="J144" s="292">
        <f>40*2</f>
        <v>80</v>
      </c>
      <c r="K144" s="293" t="s">
        <v>382</v>
      </c>
      <c r="L144" s="294"/>
      <c r="M144" s="294"/>
      <c r="N144" s="294"/>
      <c r="O144" s="293" t="s">
        <v>385</v>
      </c>
      <c r="P144" s="270"/>
      <c r="Q144" s="270"/>
      <c r="R144" s="270"/>
      <c r="S144" s="270"/>
      <c r="T144" s="270"/>
      <c r="U144" s="270"/>
      <c r="V144" s="270"/>
      <c r="W144" s="270"/>
      <c r="X144" s="270"/>
      <c r="Y144" s="270"/>
      <c r="Z144" s="270"/>
      <c r="AA144" s="270"/>
      <c r="AB144" s="270"/>
      <c r="AC144" s="270"/>
      <c r="AD144" s="270"/>
      <c r="AE144" s="270"/>
      <c r="AF144" s="271"/>
    </row>
    <row r="145" spans="2:32" x14ac:dyDescent="0.4">
      <c r="B145" s="273" t="s">
        <v>386</v>
      </c>
      <c r="C145" s="51"/>
      <c r="D145" s="51"/>
      <c r="E145" s="51"/>
      <c r="F145" s="51"/>
      <c r="G145" s="51"/>
      <c r="H145" s="51"/>
      <c r="I145" s="274"/>
      <c r="J145" s="295" t="s">
        <v>387</v>
      </c>
      <c r="K145" s="296"/>
      <c r="L145" s="296"/>
      <c r="M145" s="296"/>
      <c r="N145" s="296"/>
      <c r="O145" s="296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276"/>
    </row>
    <row r="146" spans="2:32" x14ac:dyDescent="0.4">
      <c r="B146" s="273" t="s">
        <v>388</v>
      </c>
      <c r="C146" s="51"/>
      <c r="D146" s="51"/>
      <c r="E146" s="51"/>
      <c r="F146" s="51"/>
      <c r="G146" s="51"/>
      <c r="H146" s="51"/>
      <c r="I146" s="274"/>
      <c r="J146" s="297">
        <v>2300</v>
      </c>
      <c r="K146" s="298" t="s">
        <v>254</v>
      </c>
      <c r="L146" s="296"/>
      <c r="M146" s="296"/>
      <c r="N146" s="296"/>
      <c r="O146" s="296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276"/>
    </row>
    <row r="147" spans="2:32" x14ac:dyDescent="0.4">
      <c r="B147" s="273" t="s">
        <v>389</v>
      </c>
      <c r="C147" s="51"/>
      <c r="D147" s="51"/>
      <c r="E147" s="51"/>
      <c r="F147" s="51"/>
      <c r="G147" s="51"/>
      <c r="H147" s="51"/>
      <c r="I147" s="274"/>
      <c r="J147" s="297">
        <f>12.8*72</f>
        <v>921.6</v>
      </c>
      <c r="K147" s="298" t="s">
        <v>254</v>
      </c>
      <c r="L147" s="296"/>
      <c r="M147" s="296"/>
      <c r="N147" s="296"/>
      <c r="O147" s="296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276"/>
    </row>
    <row r="148" spans="2:32" x14ac:dyDescent="0.4">
      <c r="B148" s="273" t="s">
        <v>390</v>
      </c>
      <c r="C148" s="51"/>
      <c r="D148" s="51"/>
      <c r="E148" s="51"/>
      <c r="F148" s="51"/>
      <c r="G148" s="51"/>
      <c r="H148" s="51"/>
      <c r="I148" s="274"/>
      <c r="J148" s="295" t="s">
        <v>7</v>
      </c>
      <c r="K148" s="296"/>
      <c r="L148" s="296"/>
      <c r="M148" s="296"/>
      <c r="N148" s="296"/>
      <c r="O148" s="296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276"/>
    </row>
    <row r="149" spans="2:32" x14ac:dyDescent="0.4">
      <c r="B149" s="299" t="s">
        <v>391</v>
      </c>
      <c r="C149" s="300"/>
      <c r="D149" s="300"/>
      <c r="E149" s="300"/>
      <c r="F149" s="300"/>
      <c r="G149" s="300"/>
      <c r="H149" s="300"/>
      <c r="I149" s="301"/>
      <c r="J149" s="302" t="s">
        <v>392</v>
      </c>
      <c r="K149" s="303"/>
      <c r="L149" s="303"/>
      <c r="M149" s="303"/>
      <c r="N149" s="303"/>
      <c r="O149" s="303"/>
      <c r="P149" s="300"/>
      <c r="Q149" s="300"/>
      <c r="R149" s="300"/>
      <c r="S149" s="300"/>
      <c r="T149" s="300"/>
      <c r="U149" s="300"/>
      <c r="V149" s="300"/>
      <c r="W149" s="300"/>
      <c r="X149" s="300"/>
      <c r="Y149" s="300"/>
      <c r="Z149" s="300"/>
      <c r="AA149" s="300"/>
      <c r="AB149" s="300"/>
      <c r="AC149" s="300"/>
      <c r="AD149" s="300"/>
      <c r="AE149" s="300"/>
      <c r="AF149" s="304"/>
    </row>
  </sheetData>
  <phoneticPr fontId="1"/>
  <pageMargins left="0.70866141732283472" right="0.70866141732283472" top="0.74803149606299213" bottom="0.74803149606299213" header="0.31496062992125984" footer="0.31496062992125984"/>
  <pageSetup paperSize="9" scale="50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A1D8-845A-40E3-A684-77ABA9A0F9A1}">
  <sheetPr codeName="Sheet2"/>
  <dimension ref="A1:AP65"/>
  <sheetViews>
    <sheetView showGridLines="0" zoomScale="50" zoomScaleNormal="50" workbookViewId="0">
      <selection activeCell="Y6" sqref="Y6"/>
    </sheetView>
  </sheetViews>
  <sheetFormatPr defaultColWidth="9" defaultRowHeight="18" x14ac:dyDescent="0.4"/>
  <cols>
    <col min="1" max="2" width="5.625" style="1" customWidth="1"/>
    <col min="3" max="3" width="10.625" style="1" customWidth="1"/>
    <col min="4" max="5" width="5.625" style="1" customWidth="1"/>
    <col min="6" max="8" width="10.625" style="1" customWidth="1"/>
    <col min="9" max="10" width="5.625" style="1" customWidth="1"/>
    <col min="11" max="11" width="10.625" style="1" customWidth="1"/>
    <col min="12" max="13" width="5.625" style="1" customWidth="1"/>
    <col min="14" max="15" width="10.625" style="1" customWidth="1"/>
    <col min="16" max="16" width="5.625" style="1" customWidth="1"/>
    <col min="17" max="18" width="10.625" style="58" customWidth="1"/>
    <col min="19" max="19" width="51" style="58" customWidth="1"/>
    <col min="20" max="21" width="10.625" style="58" customWidth="1"/>
    <col min="22" max="22" width="5.625" style="58" customWidth="1"/>
    <col min="23" max="31" width="10.625" style="58" customWidth="1"/>
    <col min="32" max="32" width="5.625" style="58" customWidth="1"/>
    <col min="33" max="39" width="10.625" style="58" customWidth="1"/>
    <col min="40" max="42" width="5.625" style="58" customWidth="1"/>
    <col min="43" max="44" width="10.625" style="58" customWidth="1"/>
    <col min="45" max="16384" width="9" style="58"/>
  </cols>
  <sheetData>
    <row r="1" spans="1:42" ht="24.95" customHeight="1" x14ac:dyDescent="0.4"/>
    <row r="2" spans="1:42" ht="24.95" customHeight="1" x14ac:dyDescent="0.4">
      <c r="B2" s="198"/>
      <c r="C2" s="310" t="s">
        <v>80</v>
      </c>
      <c r="D2" s="310"/>
      <c r="E2" s="310"/>
      <c r="F2" s="310"/>
      <c r="G2" s="310"/>
      <c r="H2" s="310"/>
      <c r="I2" s="310"/>
      <c r="J2" s="310"/>
      <c r="K2" s="310"/>
      <c r="L2" s="226"/>
      <c r="M2" s="194"/>
      <c r="N2" s="144"/>
      <c r="O2" s="144"/>
      <c r="P2" s="179"/>
      <c r="Q2" s="180"/>
      <c r="R2" s="180"/>
      <c r="S2" s="179" t="s">
        <v>244</v>
      </c>
      <c r="T2" s="180"/>
      <c r="U2" s="180"/>
      <c r="V2" s="180"/>
      <c r="Y2" s="311" t="s">
        <v>211</v>
      </c>
      <c r="Z2" s="311"/>
      <c r="AA2" s="311"/>
      <c r="AB2" s="311"/>
      <c r="AC2" s="311"/>
      <c r="AG2" s="310" t="s">
        <v>300</v>
      </c>
      <c r="AH2" s="310"/>
      <c r="AI2" s="310"/>
      <c r="AJ2" s="310"/>
      <c r="AK2" s="310"/>
      <c r="AL2" s="310"/>
      <c r="AM2" s="310"/>
      <c r="AN2" s="310"/>
      <c r="AO2" s="226"/>
    </row>
    <row r="3" spans="1:42" ht="24.95" customHeight="1" thickBot="1" x14ac:dyDescent="0.45">
      <c r="B3" s="65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194"/>
      <c r="P3" s="63"/>
      <c r="Q3" s="63"/>
      <c r="R3" s="63"/>
      <c r="S3" s="63"/>
      <c r="T3" s="63"/>
      <c r="U3" s="63"/>
      <c r="V3" s="63"/>
      <c r="Y3" s="123"/>
      <c r="Z3" s="123"/>
      <c r="AA3" s="123"/>
      <c r="AB3" s="123"/>
      <c r="AC3" s="123"/>
      <c r="AG3" s="122"/>
      <c r="AH3" s="122"/>
      <c r="AI3" s="122"/>
      <c r="AJ3" s="122"/>
      <c r="AK3" s="122"/>
      <c r="AL3" s="122"/>
      <c r="AM3" s="122"/>
      <c r="AN3" s="122"/>
      <c r="AO3" s="122"/>
    </row>
    <row r="4" spans="1:42" ht="24.95" customHeight="1" x14ac:dyDescent="0.4">
      <c r="A4" s="141"/>
      <c r="B4" s="129"/>
      <c r="C4" s="312"/>
      <c r="D4" s="312"/>
      <c r="E4" s="312"/>
      <c r="F4" s="312"/>
      <c r="G4" s="312"/>
      <c r="H4" s="312"/>
      <c r="I4" s="312"/>
      <c r="J4" s="312"/>
      <c r="K4" s="312"/>
      <c r="L4" s="164"/>
      <c r="M4" s="196"/>
      <c r="N4" s="141"/>
      <c r="O4" s="141"/>
      <c r="P4" s="130"/>
      <c r="Q4" s="130"/>
      <c r="R4" s="130"/>
      <c r="S4" s="130"/>
      <c r="T4" s="130"/>
      <c r="U4" s="130"/>
      <c r="V4" s="130"/>
      <c r="W4" s="127"/>
      <c r="X4" s="127"/>
      <c r="Y4" s="128"/>
      <c r="Z4" s="128"/>
      <c r="AA4" s="128"/>
      <c r="AB4" s="128"/>
      <c r="AC4" s="128"/>
      <c r="AD4" s="127"/>
      <c r="AE4" s="127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2"/>
    </row>
    <row r="5" spans="1:42" ht="24.95" customHeight="1" x14ac:dyDescent="0.4">
      <c r="A5" s="120"/>
      <c r="B5" s="119"/>
      <c r="C5" s="313" t="s">
        <v>79</v>
      </c>
      <c r="D5" s="314"/>
      <c r="E5" s="314"/>
      <c r="F5" s="314"/>
      <c r="G5" s="314"/>
      <c r="H5" s="314"/>
      <c r="I5" s="314"/>
      <c r="J5" s="314"/>
      <c r="K5" s="315"/>
      <c r="L5" s="229"/>
      <c r="M5" s="195"/>
      <c r="N5" s="120"/>
      <c r="O5" s="120"/>
      <c r="P5" s="125"/>
      <c r="Q5" s="125"/>
      <c r="R5" s="125"/>
      <c r="S5" s="64" t="s">
        <v>245</v>
      </c>
      <c r="T5" s="125"/>
      <c r="U5" s="125"/>
      <c r="V5" s="125"/>
      <c r="W5" s="121"/>
      <c r="X5" s="121"/>
      <c r="Y5" s="316" t="s">
        <v>367</v>
      </c>
      <c r="Z5" s="317"/>
      <c r="AA5" s="317"/>
      <c r="AB5" s="317"/>
      <c r="AC5" s="318"/>
      <c r="AD5" s="121"/>
      <c r="AE5" s="121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33"/>
    </row>
    <row r="6" spans="1:42" ht="24.95" customHeight="1" x14ac:dyDescent="0.4">
      <c r="A6" s="120"/>
      <c r="B6" s="11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195"/>
      <c r="N6" s="120"/>
      <c r="O6" s="120"/>
      <c r="P6" s="125"/>
      <c r="Q6" s="125"/>
      <c r="R6" s="125"/>
      <c r="S6" s="109"/>
      <c r="T6" s="125"/>
      <c r="U6" s="125"/>
      <c r="V6" s="125"/>
      <c r="W6" s="121"/>
      <c r="X6" s="121"/>
      <c r="Y6" s="124"/>
      <c r="Z6" s="232"/>
      <c r="AA6" s="232"/>
      <c r="AB6" s="232"/>
      <c r="AC6" s="124"/>
      <c r="AD6" s="121"/>
      <c r="AE6" s="121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33"/>
    </row>
    <row r="7" spans="1:42" ht="24.95" customHeight="1" x14ac:dyDescent="0.4">
      <c r="A7" s="120"/>
      <c r="B7" s="11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195"/>
      <c r="N7" s="120"/>
      <c r="O7" s="120"/>
      <c r="P7" s="125"/>
      <c r="Q7" s="125"/>
      <c r="R7" s="125"/>
      <c r="S7" s="64" t="s">
        <v>212</v>
      </c>
      <c r="T7" s="125"/>
      <c r="U7" s="125"/>
      <c r="V7" s="125"/>
      <c r="W7" s="121"/>
      <c r="X7" s="121"/>
      <c r="Y7" s="124"/>
      <c r="Z7" s="232"/>
      <c r="AA7" s="232"/>
      <c r="AB7" s="232"/>
      <c r="AC7" s="124"/>
      <c r="AD7" s="121"/>
      <c r="AE7" s="121"/>
      <c r="AF7" s="126"/>
      <c r="AG7" s="305" t="s">
        <v>246</v>
      </c>
      <c r="AH7" s="306"/>
      <c r="AI7" s="306"/>
      <c r="AJ7" s="306"/>
      <c r="AK7" s="306"/>
      <c r="AL7" s="306"/>
      <c r="AM7" s="306"/>
      <c r="AN7" s="307"/>
      <c r="AO7" s="170"/>
      <c r="AP7" s="133"/>
    </row>
    <row r="8" spans="1:42" ht="24.95" customHeight="1" x14ac:dyDescent="0.4">
      <c r="A8" s="120"/>
      <c r="B8" s="119"/>
      <c r="C8" s="319"/>
      <c r="D8" s="319"/>
      <c r="E8" s="319"/>
      <c r="F8" s="319"/>
      <c r="G8" s="319"/>
      <c r="H8" s="319"/>
      <c r="I8" s="229"/>
      <c r="J8" s="229"/>
      <c r="K8" s="229"/>
      <c r="L8" s="229"/>
      <c r="M8" s="195"/>
      <c r="N8" s="120"/>
      <c r="O8" s="120"/>
      <c r="P8" s="125"/>
      <c r="Q8" s="125"/>
      <c r="R8" s="125"/>
      <c r="S8" s="125"/>
      <c r="T8" s="125"/>
      <c r="U8" s="125"/>
      <c r="V8" s="125"/>
      <c r="W8" s="121"/>
      <c r="X8" s="121"/>
      <c r="Y8" s="124"/>
      <c r="Z8" s="124"/>
      <c r="AA8" s="124"/>
      <c r="AB8" s="124"/>
      <c r="AC8" s="124"/>
      <c r="AD8" s="121"/>
      <c r="AE8" s="121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33"/>
    </row>
    <row r="9" spans="1:42" ht="24.95" customHeight="1" x14ac:dyDescent="0.4">
      <c r="A9" s="120"/>
      <c r="B9" s="119"/>
      <c r="C9" s="319"/>
      <c r="D9" s="319"/>
      <c r="E9" s="319"/>
      <c r="F9" s="319"/>
      <c r="G9" s="319"/>
      <c r="H9" s="319"/>
      <c r="I9" s="229"/>
      <c r="J9" s="229"/>
      <c r="K9" s="229"/>
      <c r="L9" s="229"/>
      <c r="M9" s="195"/>
      <c r="N9" s="120"/>
      <c r="O9" s="120"/>
      <c r="P9" s="125"/>
      <c r="Q9" s="125"/>
      <c r="R9" s="176"/>
      <c r="S9" s="320" t="s">
        <v>296</v>
      </c>
      <c r="T9" s="125"/>
      <c r="U9" s="125"/>
      <c r="V9" s="125"/>
      <c r="W9" s="121"/>
      <c r="X9" s="121"/>
      <c r="Y9" s="124"/>
      <c r="Z9" s="322"/>
      <c r="AA9" s="322"/>
      <c r="AB9" s="322"/>
      <c r="AC9" s="124"/>
      <c r="AD9" s="121"/>
      <c r="AE9" s="121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33"/>
    </row>
    <row r="10" spans="1:42" ht="24.95" customHeight="1" x14ac:dyDescent="0.4">
      <c r="A10" s="120"/>
      <c r="B10" s="11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195"/>
      <c r="N10" s="120"/>
      <c r="O10" s="120"/>
      <c r="P10" s="125"/>
      <c r="Q10" s="171"/>
      <c r="R10" s="189"/>
      <c r="S10" s="321"/>
      <c r="T10" s="189"/>
      <c r="U10" s="189"/>
      <c r="V10" s="125"/>
      <c r="W10" s="121"/>
      <c r="X10" s="121"/>
      <c r="Y10" s="124"/>
      <c r="Z10" s="232"/>
      <c r="AA10" s="232"/>
      <c r="AB10" s="232"/>
      <c r="AC10" s="124"/>
      <c r="AD10" s="121"/>
      <c r="AE10" s="121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33"/>
    </row>
    <row r="11" spans="1:42" ht="24.95" customHeight="1" x14ac:dyDescent="0.4">
      <c r="A11" s="120"/>
      <c r="B11" s="11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195"/>
      <c r="N11" s="120"/>
      <c r="O11" s="120"/>
      <c r="P11" s="125"/>
      <c r="Q11" s="125"/>
      <c r="R11" s="125"/>
      <c r="S11" s="109"/>
      <c r="T11" s="125"/>
      <c r="U11" s="125"/>
      <c r="V11" s="125"/>
      <c r="W11" s="121"/>
      <c r="X11" s="121"/>
      <c r="Y11" s="124"/>
      <c r="Z11" s="124"/>
      <c r="AA11" s="124"/>
      <c r="AB11" s="124"/>
      <c r="AC11" s="124"/>
      <c r="AD11" s="121"/>
      <c r="AE11" s="121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33"/>
    </row>
    <row r="12" spans="1:42" ht="24.95" customHeight="1" x14ac:dyDescent="0.4">
      <c r="A12" s="120"/>
      <c r="B12" s="119"/>
      <c r="C12" s="319"/>
      <c r="D12" s="319"/>
      <c r="E12" s="319"/>
      <c r="F12" s="319"/>
      <c r="G12" s="319"/>
      <c r="H12" s="319"/>
      <c r="I12" s="319"/>
      <c r="J12" s="319"/>
      <c r="K12" s="319"/>
      <c r="L12" s="229"/>
      <c r="M12" s="195"/>
      <c r="N12" s="120"/>
      <c r="O12" s="120"/>
      <c r="P12" s="125"/>
      <c r="Q12" s="125"/>
      <c r="R12" s="125"/>
      <c r="S12" s="168"/>
      <c r="T12" s="125"/>
      <c r="U12" s="125"/>
      <c r="V12" s="125"/>
      <c r="W12" s="121"/>
      <c r="X12" s="121"/>
      <c r="Y12" s="124"/>
      <c r="Z12" s="124"/>
      <c r="AA12" s="124"/>
      <c r="AB12" s="124"/>
      <c r="AC12" s="124"/>
      <c r="AD12" s="121"/>
      <c r="AE12" s="121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33"/>
    </row>
    <row r="13" spans="1:42" ht="24.95" customHeight="1" x14ac:dyDescent="0.4">
      <c r="A13" s="120"/>
      <c r="B13" s="119"/>
      <c r="C13" s="313" t="s">
        <v>85</v>
      </c>
      <c r="D13" s="314"/>
      <c r="E13" s="314"/>
      <c r="F13" s="314"/>
      <c r="G13" s="314"/>
      <c r="H13" s="314"/>
      <c r="I13" s="314"/>
      <c r="J13" s="314"/>
      <c r="K13" s="315"/>
      <c r="L13" s="229"/>
      <c r="M13" s="195"/>
      <c r="N13" s="120"/>
      <c r="O13" s="120"/>
      <c r="P13" s="125"/>
      <c r="Q13" s="125"/>
      <c r="R13" s="125"/>
      <c r="S13" s="64" t="s">
        <v>84</v>
      </c>
      <c r="T13" s="125"/>
      <c r="U13" s="125"/>
      <c r="V13" s="125"/>
      <c r="W13" s="121"/>
      <c r="X13" s="121"/>
      <c r="Y13" s="316" t="s">
        <v>256</v>
      </c>
      <c r="Z13" s="317"/>
      <c r="AA13" s="317"/>
      <c r="AB13" s="317"/>
      <c r="AC13" s="318"/>
      <c r="AD13" s="121"/>
      <c r="AE13" s="121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33"/>
    </row>
    <row r="14" spans="1:42" ht="24.95" customHeight="1" thickBot="1" x14ac:dyDescent="0.45">
      <c r="A14" s="137"/>
      <c r="B14" s="136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97"/>
      <c r="N14" s="137"/>
      <c r="O14" s="137"/>
      <c r="P14" s="143"/>
      <c r="Q14" s="143"/>
      <c r="R14" s="143"/>
      <c r="S14" s="138"/>
      <c r="T14" s="143"/>
      <c r="U14" s="143"/>
      <c r="V14" s="143"/>
      <c r="W14" s="134"/>
      <c r="X14" s="134"/>
      <c r="Y14" s="135"/>
      <c r="Z14" s="135"/>
      <c r="AA14" s="135"/>
      <c r="AB14" s="135"/>
      <c r="AC14" s="135"/>
      <c r="AD14" s="134"/>
      <c r="AE14" s="134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40"/>
    </row>
    <row r="15" spans="1:42" ht="24.95" customHeight="1" x14ac:dyDescent="0.4">
      <c r="B15" s="65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195"/>
      <c r="P15" s="63"/>
      <c r="Q15" s="63"/>
      <c r="R15" s="63"/>
      <c r="S15" s="109"/>
      <c r="T15" s="63"/>
      <c r="U15" s="63"/>
      <c r="V15" s="63"/>
      <c r="Y15" s="123"/>
      <c r="Z15" s="123"/>
      <c r="AA15" s="123"/>
      <c r="AB15" s="123"/>
      <c r="AC15" s="123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</row>
    <row r="16" spans="1:42" ht="24.95" customHeight="1" thickBot="1" x14ac:dyDescent="0.45">
      <c r="B16" s="65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195"/>
      <c r="P16" s="63"/>
      <c r="Q16" s="63"/>
      <c r="R16" s="63"/>
      <c r="S16" s="109"/>
      <c r="T16" s="63"/>
      <c r="U16" s="63"/>
      <c r="V16" s="63"/>
      <c r="Y16" s="123"/>
      <c r="Z16" s="123"/>
      <c r="AA16" s="123"/>
      <c r="AB16" s="123"/>
      <c r="AC16" s="123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</row>
    <row r="17" spans="1:42" ht="24.95" customHeight="1" x14ac:dyDescent="0.4">
      <c r="A17" s="141"/>
      <c r="B17" s="129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96"/>
      <c r="N17" s="141"/>
      <c r="O17" s="141"/>
      <c r="P17" s="130"/>
      <c r="Q17" s="130"/>
      <c r="R17" s="130"/>
      <c r="S17" s="142"/>
      <c r="T17" s="130"/>
      <c r="U17" s="130"/>
      <c r="V17" s="130"/>
      <c r="W17" s="127"/>
      <c r="X17" s="127"/>
      <c r="Y17" s="128"/>
      <c r="Z17" s="128"/>
      <c r="AA17" s="128"/>
      <c r="AB17" s="128"/>
      <c r="AC17" s="128"/>
      <c r="AD17" s="127"/>
      <c r="AE17" s="127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2"/>
    </row>
    <row r="18" spans="1:42" ht="24.95" customHeight="1" x14ac:dyDescent="0.4">
      <c r="A18" s="120"/>
      <c r="B18" s="110" t="s">
        <v>192</v>
      </c>
      <c r="C18" s="110"/>
      <c r="D18" s="111"/>
      <c r="E18" s="111"/>
      <c r="F18" s="111"/>
      <c r="G18" s="111"/>
      <c r="H18" s="111"/>
      <c r="I18" s="111"/>
      <c r="J18" s="111"/>
      <c r="K18" s="111"/>
      <c r="L18" s="112"/>
      <c r="M18" s="120"/>
      <c r="N18" s="120"/>
      <c r="O18" s="120"/>
      <c r="P18" s="125"/>
      <c r="Q18" s="173" t="s">
        <v>337</v>
      </c>
      <c r="R18" s="167"/>
      <c r="S18" s="167"/>
      <c r="T18" s="167"/>
      <c r="U18" s="174"/>
      <c r="V18" s="125"/>
      <c r="W18" s="121"/>
      <c r="X18" s="121"/>
      <c r="Y18" s="124"/>
      <c r="Z18" s="322"/>
      <c r="AA18" s="322"/>
      <c r="AB18" s="322"/>
      <c r="AC18" s="124"/>
      <c r="AD18" s="121"/>
      <c r="AE18" s="121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33"/>
    </row>
    <row r="19" spans="1:42" ht="39.950000000000003" customHeight="1" x14ac:dyDescent="0.4">
      <c r="A19" s="120"/>
      <c r="B19" s="113"/>
      <c r="C19" s="119"/>
      <c r="D19" s="110" t="s">
        <v>340</v>
      </c>
      <c r="E19" s="111"/>
      <c r="F19" s="111"/>
      <c r="G19" s="111"/>
      <c r="H19" s="111"/>
      <c r="I19" s="239"/>
      <c r="J19" s="205"/>
      <c r="K19" s="229"/>
      <c r="L19" s="114"/>
      <c r="M19" s="195"/>
      <c r="N19" s="120"/>
      <c r="O19" s="120"/>
      <c r="P19" s="125"/>
      <c r="Q19" s="175"/>
      <c r="R19" s="176"/>
      <c r="S19" s="64" t="s">
        <v>276</v>
      </c>
      <c r="T19" s="175"/>
      <c r="U19" s="176"/>
      <c r="V19" s="125"/>
      <c r="W19" s="121"/>
      <c r="X19" s="121"/>
      <c r="Y19" s="124"/>
      <c r="Z19" s="124"/>
      <c r="AA19" s="124"/>
      <c r="AB19" s="124"/>
      <c r="AC19" s="124"/>
      <c r="AD19" s="121"/>
      <c r="AE19" s="121"/>
      <c r="AF19" s="209"/>
      <c r="AG19" s="305" t="s">
        <v>275</v>
      </c>
      <c r="AH19" s="306"/>
      <c r="AI19" s="306"/>
      <c r="AJ19" s="306"/>
      <c r="AK19" s="306"/>
      <c r="AL19" s="306"/>
      <c r="AM19" s="306"/>
      <c r="AN19" s="307"/>
      <c r="AO19" s="170"/>
      <c r="AP19" s="133"/>
    </row>
    <row r="20" spans="1:42" ht="39.950000000000003" customHeight="1" x14ac:dyDescent="0.4">
      <c r="A20" s="120"/>
      <c r="B20" s="113"/>
      <c r="C20" s="119"/>
      <c r="D20" s="113"/>
      <c r="E20" s="119"/>
      <c r="F20" s="313" t="s">
        <v>274</v>
      </c>
      <c r="G20" s="314"/>
      <c r="H20" s="315"/>
      <c r="I20" s="237"/>
      <c r="J20" s="114"/>
      <c r="K20" s="229"/>
      <c r="L20" s="114"/>
      <c r="M20" s="195"/>
      <c r="N20" s="120"/>
      <c r="O20" s="120"/>
      <c r="P20" s="125"/>
      <c r="Q20" s="175"/>
      <c r="R20" s="125"/>
      <c r="S20" s="125"/>
      <c r="T20" s="125"/>
      <c r="U20" s="176"/>
      <c r="V20" s="125"/>
      <c r="W20" s="121"/>
      <c r="X20" s="121"/>
      <c r="Y20" s="124"/>
      <c r="Z20" s="124"/>
      <c r="AA20" s="124"/>
      <c r="AB20" s="124"/>
      <c r="AC20" s="124"/>
      <c r="AD20" s="121"/>
      <c r="AE20" s="121"/>
      <c r="AF20" s="126"/>
      <c r="AG20" s="190"/>
      <c r="AH20" s="190"/>
      <c r="AI20" s="190"/>
      <c r="AJ20" s="190"/>
      <c r="AK20" s="190"/>
      <c r="AL20" s="190"/>
      <c r="AM20" s="190"/>
      <c r="AN20" s="190"/>
      <c r="AO20" s="190"/>
      <c r="AP20" s="133"/>
    </row>
    <row r="21" spans="1:42" ht="39.950000000000003" customHeight="1" x14ac:dyDescent="0.4">
      <c r="A21" s="120"/>
      <c r="B21" s="113"/>
      <c r="C21" s="119"/>
      <c r="D21" s="113"/>
      <c r="E21" s="119"/>
      <c r="F21" s="239"/>
      <c r="G21" s="239"/>
      <c r="H21" s="239"/>
      <c r="I21" s="237"/>
      <c r="J21" s="114"/>
      <c r="K21" s="229"/>
      <c r="L21" s="114"/>
      <c r="M21" s="195"/>
      <c r="N21" s="120"/>
      <c r="O21" s="120"/>
      <c r="P21" s="125"/>
      <c r="Q21" s="175"/>
      <c r="R21" s="125"/>
      <c r="S21" s="64" t="s">
        <v>283</v>
      </c>
      <c r="T21" s="125"/>
      <c r="U21" s="176"/>
      <c r="V21" s="125"/>
      <c r="W21" s="121"/>
      <c r="X21" s="121"/>
      <c r="Y21" s="124"/>
      <c r="Z21" s="124"/>
      <c r="AA21" s="124"/>
      <c r="AB21" s="124"/>
      <c r="AC21" s="124"/>
      <c r="AD21" s="121"/>
      <c r="AE21" s="121"/>
      <c r="AF21" s="126"/>
      <c r="AG21" s="305" t="s">
        <v>288</v>
      </c>
      <c r="AH21" s="306"/>
      <c r="AI21" s="306"/>
      <c r="AJ21" s="306"/>
      <c r="AK21" s="306"/>
      <c r="AL21" s="306"/>
      <c r="AM21" s="306"/>
      <c r="AN21" s="307"/>
      <c r="AO21" s="170"/>
      <c r="AP21" s="133"/>
    </row>
    <row r="22" spans="1:42" ht="39.950000000000003" customHeight="1" x14ac:dyDescent="0.4">
      <c r="A22" s="120"/>
      <c r="B22" s="113"/>
      <c r="C22" s="119"/>
      <c r="D22" s="113"/>
      <c r="E22" s="119"/>
      <c r="F22" s="313" t="s">
        <v>247</v>
      </c>
      <c r="G22" s="314"/>
      <c r="H22" s="315"/>
      <c r="I22" s="237"/>
      <c r="J22" s="114"/>
      <c r="K22" s="229"/>
      <c r="L22" s="114"/>
      <c r="M22" s="195"/>
      <c r="N22" s="120"/>
      <c r="O22" s="120"/>
      <c r="P22" s="125"/>
      <c r="Q22" s="175"/>
      <c r="R22" s="125"/>
      <c r="S22" s="125"/>
      <c r="T22" s="125"/>
      <c r="U22" s="176"/>
      <c r="V22" s="125"/>
      <c r="W22" s="121"/>
      <c r="X22" s="121"/>
      <c r="Y22" s="124"/>
      <c r="Z22" s="124"/>
      <c r="AA22" s="124"/>
      <c r="AB22" s="124"/>
      <c r="AC22" s="124"/>
      <c r="AD22" s="121"/>
      <c r="AE22" s="121"/>
      <c r="AF22" s="126"/>
      <c r="AG22" s="190"/>
      <c r="AH22" s="190"/>
      <c r="AI22" s="190"/>
      <c r="AJ22" s="190"/>
      <c r="AK22" s="190"/>
      <c r="AL22" s="190"/>
      <c r="AM22" s="190"/>
      <c r="AN22" s="190"/>
      <c r="AO22" s="190"/>
      <c r="AP22" s="133"/>
    </row>
    <row r="23" spans="1:42" ht="39.950000000000003" customHeight="1" x14ac:dyDescent="0.4">
      <c r="A23" s="120"/>
      <c r="B23" s="113"/>
      <c r="C23" s="119"/>
      <c r="D23" s="116"/>
      <c r="E23" s="117"/>
      <c r="F23" s="238"/>
      <c r="G23" s="238"/>
      <c r="H23" s="238"/>
      <c r="I23" s="238"/>
      <c r="J23" s="208"/>
      <c r="K23" s="229"/>
      <c r="L23" s="114"/>
      <c r="M23" s="195"/>
      <c r="N23" s="120"/>
      <c r="O23" s="120"/>
      <c r="P23" s="125"/>
      <c r="Q23" s="175"/>
      <c r="R23" s="125"/>
      <c r="S23" s="64" t="s">
        <v>284</v>
      </c>
      <c r="T23" s="125"/>
      <c r="U23" s="176"/>
      <c r="V23" s="125"/>
      <c r="W23" s="121"/>
      <c r="X23" s="121"/>
      <c r="Y23" s="124"/>
      <c r="Z23" s="124"/>
      <c r="AA23" s="124"/>
      <c r="AB23" s="124"/>
      <c r="AC23" s="124"/>
      <c r="AD23" s="121"/>
      <c r="AE23" s="121"/>
      <c r="AF23" s="126"/>
      <c r="AG23" s="305" t="s">
        <v>289</v>
      </c>
      <c r="AH23" s="306"/>
      <c r="AI23" s="306"/>
      <c r="AJ23" s="306"/>
      <c r="AK23" s="306"/>
      <c r="AL23" s="306"/>
      <c r="AM23" s="306"/>
      <c r="AN23" s="307"/>
      <c r="AO23" s="170"/>
      <c r="AP23" s="133"/>
    </row>
    <row r="24" spans="1:42" ht="39.950000000000003" customHeight="1" x14ac:dyDescent="0.4">
      <c r="A24" s="120"/>
      <c r="B24" s="113"/>
      <c r="C24" s="119"/>
      <c r="D24" s="119"/>
      <c r="E24" s="119"/>
      <c r="F24" s="188"/>
      <c r="G24" s="229"/>
      <c r="H24" s="229"/>
      <c r="I24" s="229"/>
      <c r="J24" s="229"/>
      <c r="K24" s="119"/>
      <c r="L24" s="114"/>
      <c r="M24" s="195"/>
      <c r="N24" s="120"/>
      <c r="O24" s="120"/>
      <c r="P24" s="125"/>
      <c r="Q24" s="177"/>
      <c r="R24" s="168"/>
      <c r="S24" s="241"/>
      <c r="T24" s="168"/>
      <c r="U24" s="178"/>
      <c r="V24" s="125"/>
      <c r="W24" s="121"/>
      <c r="X24" s="121"/>
      <c r="Y24" s="124"/>
      <c r="Z24" s="124"/>
      <c r="AA24" s="124"/>
      <c r="AB24" s="124"/>
      <c r="AC24" s="124"/>
      <c r="AD24" s="121"/>
      <c r="AE24" s="121"/>
      <c r="AF24" s="126"/>
      <c r="AG24" s="308"/>
      <c r="AH24" s="308"/>
      <c r="AI24" s="308"/>
      <c r="AJ24" s="308"/>
      <c r="AK24" s="308"/>
      <c r="AL24" s="308"/>
      <c r="AM24" s="308"/>
      <c r="AN24" s="308"/>
      <c r="AO24" s="170"/>
      <c r="AP24" s="133"/>
    </row>
    <row r="25" spans="1:42" ht="30" customHeight="1" x14ac:dyDescent="0.4">
      <c r="A25" s="120"/>
      <c r="B25" s="113"/>
      <c r="C25" s="115"/>
      <c r="D25" s="110" t="s">
        <v>292</v>
      </c>
      <c r="E25" s="111"/>
      <c r="F25" s="203"/>
      <c r="G25" s="186"/>
      <c r="H25" s="186"/>
      <c r="I25" s="186"/>
      <c r="J25" s="205"/>
      <c r="K25" s="113"/>
      <c r="L25" s="114"/>
      <c r="M25" s="195"/>
      <c r="N25" s="120"/>
      <c r="O25" s="120"/>
      <c r="P25" s="125"/>
      <c r="Q25" s="125"/>
      <c r="R25" s="125"/>
      <c r="S25" s="109"/>
      <c r="T25" s="125"/>
      <c r="U25" s="125"/>
      <c r="V25" s="125"/>
      <c r="W25" s="121"/>
      <c r="X25" s="121"/>
      <c r="Y25" s="124"/>
      <c r="Z25" s="124"/>
      <c r="AA25" s="124"/>
      <c r="AB25" s="124"/>
      <c r="AC25" s="124"/>
      <c r="AD25" s="121"/>
      <c r="AE25" s="121"/>
      <c r="AF25" s="126"/>
      <c r="AG25" s="309"/>
      <c r="AH25" s="309"/>
      <c r="AI25" s="309"/>
      <c r="AJ25" s="309"/>
      <c r="AK25" s="309"/>
      <c r="AL25" s="309"/>
      <c r="AM25" s="309"/>
      <c r="AN25" s="309"/>
      <c r="AO25" s="190"/>
      <c r="AP25" s="133"/>
    </row>
    <row r="26" spans="1:42" ht="39.950000000000003" customHeight="1" x14ac:dyDescent="0.4">
      <c r="A26" s="120"/>
      <c r="B26" s="113"/>
      <c r="C26" s="115"/>
      <c r="D26" s="113"/>
      <c r="E26" s="115"/>
      <c r="F26" s="323" t="s">
        <v>272</v>
      </c>
      <c r="G26" s="324"/>
      <c r="H26" s="325"/>
      <c r="I26" s="188"/>
      <c r="J26" s="204"/>
      <c r="K26" s="119"/>
      <c r="L26" s="114"/>
      <c r="M26" s="195"/>
      <c r="N26" s="120"/>
      <c r="O26" s="120"/>
      <c r="P26" s="125"/>
      <c r="Q26" s="125"/>
      <c r="R26" s="125"/>
      <c r="S26" s="109"/>
      <c r="T26" s="125"/>
      <c r="U26" s="125"/>
      <c r="V26" s="125"/>
      <c r="W26" s="121"/>
      <c r="X26" s="121"/>
      <c r="Y26" s="124"/>
      <c r="Z26" s="124"/>
      <c r="AA26" s="124"/>
      <c r="AB26" s="124"/>
      <c r="AC26" s="124"/>
      <c r="AD26" s="121"/>
      <c r="AE26" s="121"/>
      <c r="AF26" s="126"/>
      <c r="AG26" s="305" t="s">
        <v>285</v>
      </c>
      <c r="AH26" s="306"/>
      <c r="AI26" s="306"/>
      <c r="AJ26" s="306"/>
      <c r="AK26" s="306"/>
      <c r="AL26" s="306"/>
      <c r="AM26" s="306"/>
      <c r="AN26" s="307"/>
      <c r="AO26" s="170"/>
      <c r="AP26" s="133"/>
    </row>
    <row r="27" spans="1:42" ht="39.950000000000003" customHeight="1" x14ac:dyDescent="0.4">
      <c r="A27" s="120"/>
      <c r="B27" s="113"/>
      <c r="C27" s="115"/>
      <c r="D27" s="113"/>
      <c r="E27" s="115"/>
      <c r="F27" s="323" t="s">
        <v>271</v>
      </c>
      <c r="G27" s="324"/>
      <c r="H27" s="325"/>
      <c r="I27" s="188"/>
      <c r="J27" s="204"/>
      <c r="K27" s="113"/>
      <c r="L27" s="114"/>
      <c r="M27" s="195"/>
      <c r="N27" s="120"/>
      <c r="O27" s="120"/>
      <c r="P27" s="125"/>
      <c r="Q27" s="125"/>
      <c r="R27" s="125"/>
      <c r="S27" s="125"/>
      <c r="T27" s="125"/>
      <c r="U27" s="125"/>
      <c r="V27" s="125"/>
      <c r="W27" s="121"/>
      <c r="X27" s="121"/>
      <c r="Y27" s="124"/>
      <c r="Z27" s="124"/>
      <c r="AA27" s="124"/>
      <c r="AB27" s="124"/>
      <c r="AC27" s="124"/>
      <c r="AD27" s="121"/>
      <c r="AE27" s="121"/>
      <c r="AF27" s="126"/>
      <c r="AG27" s="190"/>
      <c r="AH27" s="190"/>
      <c r="AI27" s="190"/>
      <c r="AJ27" s="190"/>
      <c r="AK27" s="190"/>
      <c r="AL27" s="190"/>
      <c r="AM27" s="190"/>
      <c r="AN27" s="190"/>
      <c r="AO27" s="190"/>
      <c r="AP27" s="133"/>
    </row>
    <row r="28" spans="1:42" ht="30" customHeight="1" x14ac:dyDescent="0.4">
      <c r="A28" s="120"/>
      <c r="B28" s="113"/>
      <c r="C28" s="115"/>
      <c r="D28" s="116"/>
      <c r="E28" s="117"/>
      <c r="F28" s="230"/>
      <c r="G28" s="230"/>
      <c r="H28" s="230"/>
      <c r="I28" s="230"/>
      <c r="J28" s="206"/>
      <c r="K28" s="119"/>
      <c r="L28" s="114"/>
      <c r="M28" s="195"/>
      <c r="N28" s="120"/>
      <c r="O28" s="120"/>
      <c r="P28" s="125"/>
      <c r="Q28" s="125"/>
      <c r="R28" s="125"/>
      <c r="S28" s="109"/>
      <c r="T28" s="125"/>
      <c r="U28" s="125"/>
      <c r="V28" s="125"/>
      <c r="W28" s="121"/>
      <c r="X28" s="121"/>
      <c r="Y28" s="124"/>
      <c r="Z28" s="124"/>
      <c r="AA28" s="124"/>
      <c r="AB28" s="124"/>
      <c r="AC28" s="124"/>
      <c r="AD28" s="121"/>
      <c r="AE28" s="121"/>
      <c r="AF28" s="126"/>
      <c r="AG28" s="305" t="s">
        <v>287</v>
      </c>
      <c r="AH28" s="306"/>
      <c r="AI28" s="306"/>
      <c r="AJ28" s="306"/>
      <c r="AK28" s="306"/>
      <c r="AL28" s="306"/>
      <c r="AM28" s="306"/>
      <c r="AN28" s="307"/>
      <c r="AO28" s="170"/>
      <c r="AP28" s="133"/>
    </row>
    <row r="29" spans="1:42" ht="30" customHeight="1" x14ac:dyDescent="0.4">
      <c r="A29" s="120"/>
      <c r="B29" s="113"/>
      <c r="C29" s="119"/>
      <c r="D29" s="119"/>
      <c r="E29" s="119"/>
      <c r="F29" s="188"/>
      <c r="G29" s="188"/>
      <c r="H29" s="188"/>
      <c r="I29" s="188"/>
      <c r="J29" s="188"/>
      <c r="K29" s="119"/>
      <c r="L29" s="114"/>
      <c r="M29" s="195"/>
      <c r="N29" s="120"/>
      <c r="O29" s="120"/>
      <c r="P29" s="125"/>
      <c r="Q29" s="125"/>
      <c r="R29" s="125"/>
      <c r="S29" s="109"/>
      <c r="T29" s="125"/>
      <c r="U29" s="125"/>
      <c r="V29" s="125"/>
      <c r="W29" s="121"/>
      <c r="X29" s="121"/>
      <c r="Y29" s="124"/>
      <c r="Z29" s="124"/>
      <c r="AA29" s="124"/>
      <c r="AB29" s="124"/>
      <c r="AC29" s="124"/>
      <c r="AD29" s="121"/>
      <c r="AE29" s="121"/>
      <c r="AF29" s="126"/>
      <c r="AG29" s="170"/>
      <c r="AH29" s="170"/>
      <c r="AI29" s="170"/>
      <c r="AJ29" s="170"/>
      <c r="AK29" s="170"/>
      <c r="AL29" s="170"/>
      <c r="AM29" s="170"/>
      <c r="AN29" s="170"/>
      <c r="AO29" s="170"/>
      <c r="AP29" s="133"/>
    </row>
    <row r="30" spans="1:42" ht="30" customHeight="1" x14ac:dyDescent="0.4">
      <c r="A30" s="120"/>
      <c r="B30" s="113"/>
      <c r="C30" s="119"/>
      <c r="D30" s="119"/>
      <c r="E30" s="119"/>
      <c r="F30" s="188"/>
      <c r="G30" s="188"/>
      <c r="H30" s="188"/>
      <c r="I30" s="188"/>
      <c r="J30" s="188"/>
      <c r="K30" s="119"/>
      <c r="L30" s="114"/>
      <c r="M30" s="195"/>
      <c r="N30" s="120"/>
      <c r="O30" s="120"/>
      <c r="P30" s="125"/>
      <c r="Q30" s="125"/>
      <c r="R30" s="125"/>
      <c r="S30" s="109"/>
      <c r="T30" s="125"/>
      <c r="U30" s="125"/>
      <c r="V30" s="125"/>
      <c r="W30" s="121"/>
      <c r="X30" s="121"/>
      <c r="Y30" s="124"/>
      <c r="Z30" s="124"/>
      <c r="AA30" s="124"/>
      <c r="AB30" s="124"/>
      <c r="AC30" s="124"/>
      <c r="AD30" s="121"/>
      <c r="AE30" s="121"/>
      <c r="AF30" s="126"/>
      <c r="AG30" s="170"/>
      <c r="AH30" s="170"/>
      <c r="AI30" s="170"/>
      <c r="AJ30" s="170"/>
      <c r="AK30" s="170"/>
      <c r="AL30" s="170"/>
      <c r="AM30" s="170"/>
      <c r="AN30" s="170"/>
      <c r="AO30" s="170"/>
      <c r="AP30" s="133"/>
    </row>
    <row r="31" spans="1:42" ht="30" customHeight="1" x14ac:dyDescent="0.4">
      <c r="A31" s="120"/>
      <c r="B31" s="113"/>
      <c r="C31" s="119"/>
      <c r="D31" s="110" t="s">
        <v>273</v>
      </c>
      <c r="E31" s="111"/>
      <c r="F31" s="203"/>
      <c r="G31" s="203"/>
      <c r="H31" s="203"/>
      <c r="I31" s="203"/>
      <c r="J31" s="207"/>
      <c r="K31" s="119"/>
      <c r="L31" s="114"/>
      <c r="M31" s="195"/>
      <c r="N31" s="120"/>
      <c r="O31" s="120"/>
      <c r="P31" s="125"/>
      <c r="Q31" s="125"/>
      <c r="R31" s="125"/>
      <c r="S31" s="109"/>
      <c r="T31" s="125"/>
      <c r="U31" s="125"/>
      <c r="V31" s="125"/>
      <c r="W31" s="121"/>
      <c r="X31" s="121"/>
      <c r="Y31" s="124"/>
      <c r="Z31" s="124"/>
      <c r="AA31" s="124"/>
      <c r="AB31" s="124"/>
      <c r="AC31" s="124"/>
      <c r="AD31" s="121"/>
      <c r="AE31" s="121"/>
      <c r="AF31" s="126"/>
      <c r="AG31" s="170"/>
      <c r="AH31" s="170"/>
      <c r="AI31" s="170"/>
      <c r="AJ31" s="170"/>
      <c r="AK31" s="170"/>
      <c r="AL31" s="170"/>
      <c r="AM31" s="170"/>
      <c r="AN31" s="170"/>
      <c r="AO31" s="170"/>
      <c r="AP31" s="133"/>
    </row>
    <row r="32" spans="1:42" ht="30" customHeight="1" x14ac:dyDescent="0.4">
      <c r="A32" s="120"/>
      <c r="B32" s="113"/>
      <c r="C32" s="119"/>
      <c r="D32" s="113"/>
      <c r="E32" s="110"/>
      <c r="F32" s="203"/>
      <c r="G32" s="233"/>
      <c r="H32" s="233"/>
      <c r="I32" s="207"/>
      <c r="J32" s="204"/>
      <c r="K32" s="119"/>
      <c r="L32" s="114"/>
      <c r="M32" s="195"/>
      <c r="N32" s="120"/>
      <c r="O32" s="120"/>
      <c r="P32" s="125"/>
      <c r="Q32" s="125"/>
      <c r="R32" s="125"/>
      <c r="S32" s="125"/>
      <c r="T32" s="125"/>
      <c r="U32" s="125"/>
      <c r="V32" s="125"/>
      <c r="W32" s="121"/>
      <c r="X32" s="121"/>
      <c r="Y32" s="124"/>
      <c r="Z32" s="124"/>
      <c r="AA32" s="124"/>
      <c r="AB32" s="124"/>
      <c r="AC32" s="124"/>
      <c r="AD32" s="121"/>
      <c r="AE32" s="121"/>
      <c r="AF32" s="126"/>
      <c r="AG32" s="190"/>
      <c r="AH32" s="190"/>
      <c r="AI32" s="190"/>
      <c r="AJ32" s="190"/>
      <c r="AK32" s="190"/>
      <c r="AL32" s="190"/>
      <c r="AM32" s="190"/>
      <c r="AN32" s="190"/>
      <c r="AO32" s="190"/>
      <c r="AP32" s="133"/>
    </row>
    <row r="33" spans="1:42" ht="39.950000000000003" customHeight="1" x14ac:dyDescent="0.4">
      <c r="A33" s="120"/>
      <c r="B33" s="113"/>
      <c r="C33" s="119"/>
      <c r="D33" s="113"/>
      <c r="E33" s="113"/>
      <c r="F33" s="313" t="s">
        <v>297</v>
      </c>
      <c r="G33" s="314"/>
      <c r="H33" s="315"/>
      <c r="I33" s="114"/>
      <c r="J33" s="114"/>
      <c r="K33" s="119"/>
      <c r="L33" s="114"/>
      <c r="M33" s="195"/>
      <c r="N33" s="120"/>
      <c r="O33" s="120"/>
      <c r="P33" s="125"/>
      <c r="Q33" s="125"/>
      <c r="R33" s="125"/>
      <c r="S33" s="109"/>
      <c r="T33" s="125"/>
      <c r="U33" s="125"/>
      <c r="V33" s="125"/>
      <c r="W33" s="121"/>
      <c r="X33" s="121"/>
      <c r="Y33" s="124"/>
      <c r="Z33" s="124"/>
      <c r="AA33" s="124"/>
      <c r="AB33" s="124"/>
      <c r="AC33" s="124"/>
      <c r="AD33" s="121"/>
      <c r="AE33" s="121"/>
      <c r="AF33" s="217" t="s">
        <v>286</v>
      </c>
      <c r="AG33" s="216"/>
      <c r="AH33" s="216"/>
      <c r="AI33" s="216"/>
      <c r="AJ33" s="216"/>
      <c r="AK33" s="216"/>
      <c r="AL33" s="216"/>
      <c r="AM33" s="216"/>
      <c r="AN33" s="216"/>
      <c r="AO33" s="218"/>
      <c r="AP33" s="133"/>
    </row>
    <row r="34" spans="1:42" ht="39.950000000000003" customHeight="1" x14ac:dyDescent="0.4">
      <c r="A34" s="120"/>
      <c r="B34" s="113"/>
      <c r="C34" s="119"/>
      <c r="D34" s="113"/>
      <c r="E34" s="113"/>
      <c r="F34" s="313" t="s">
        <v>298</v>
      </c>
      <c r="G34" s="314"/>
      <c r="H34" s="315"/>
      <c r="I34" s="114"/>
      <c r="J34" s="114"/>
      <c r="K34" s="119"/>
      <c r="L34" s="114"/>
      <c r="M34" s="195"/>
      <c r="N34" s="120"/>
      <c r="O34" s="120"/>
      <c r="P34" s="125"/>
      <c r="Q34" s="173" t="s">
        <v>335</v>
      </c>
      <c r="R34" s="167"/>
      <c r="S34" s="167"/>
      <c r="T34" s="167"/>
      <c r="U34" s="174"/>
      <c r="V34" s="125"/>
      <c r="W34" s="121"/>
      <c r="X34" s="121"/>
      <c r="Y34" s="124"/>
      <c r="Z34" s="124"/>
      <c r="AA34" s="124"/>
      <c r="AB34" s="124"/>
      <c r="AC34" s="124"/>
      <c r="AD34" s="121"/>
      <c r="AE34" s="121"/>
      <c r="AF34" s="211"/>
      <c r="AG34" s="326" t="s">
        <v>322</v>
      </c>
      <c r="AH34" s="327"/>
      <c r="AI34" s="327"/>
      <c r="AJ34" s="327"/>
      <c r="AK34" s="327"/>
      <c r="AL34" s="327"/>
      <c r="AM34" s="327"/>
      <c r="AN34" s="328"/>
      <c r="AO34" s="187"/>
      <c r="AP34" s="133"/>
    </row>
    <row r="35" spans="1:42" ht="24.95" customHeight="1" x14ac:dyDescent="0.4">
      <c r="A35" s="120"/>
      <c r="B35" s="113"/>
      <c r="C35" s="119"/>
      <c r="D35" s="113"/>
      <c r="E35" s="116"/>
      <c r="F35" s="231"/>
      <c r="G35" s="231"/>
      <c r="H35" s="231"/>
      <c r="I35" s="208"/>
      <c r="J35" s="114"/>
      <c r="K35" s="119"/>
      <c r="L35" s="115"/>
      <c r="M35" s="120"/>
      <c r="N35" s="120"/>
      <c r="O35" s="120"/>
      <c r="P35" s="125"/>
      <c r="Q35" s="175"/>
      <c r="R35" s="125"/>
      <c r="S35" s="109"/>
      <c r="T35" s="125"/>
      <c r="U35" s="176"/>
      <c r="V35" s="125"/>
      <c r="W35" s="121"/>
      <c r="X35" s="121"/>
      <c r="Y35" s="124"/>
      <c r="Z35" s="124"/>
      <c r="AA35" s="124"/>
      <c r="AB35" s="124"/>
      <c r="AC35" s="124"/>
      <c r="AD35" s="121"/>
      <c r="AE35" s="121"/>
      <c r="AF35" s="211"/>
      <c r="AG35" s="215" t="s">
        <v>293</v>
      </c>
      <c r="AH35" s="219"/>
      <c r="AI35" s="219"/>
      <c r="AJ35" s="219"/>
      <c r="AK35" s="219"/>
      <c r="AL35" s="219"/>
      <c r="AM35" s="219"/>
      <c r="AN35" s="220"/>
      <c r="AO35" s="209"/>
      <c r="AP35" s="133"/>
    </row>
    <row r="36" spans="1:42" ht="39.950000000000003" customHeight="1" x14ac:dyDescent="0.4">
      <c r="A36" s="120"/>
      <c r="B36" s="113"/>
      <c r="C36" s="119"/>
      <c r="D36" s="113"/>
      <c r="E36" s="111"/>
      <c r="F36" s="186"/>
      <c r="G36" s="186"/>
      <c r="H36" s="186"/>
      <c r="I36" s="186"/>
      <c r="J36" s="114"/>
      <c r="K36" s="119"/>
      <c r="L36" s="115"/>
      <c r="M36" s="120"/>
      <c r="N36" s="120"/>
      <c r="O36" s="120"/>
      <c r="P36" s="125"/>
      <c r="Q36" s="175"/>
      <c r="R36" s="125"/>
      <c r="S36" s="64" t="s">
        <v>363</v>
      </c>
      <c r="T36" s="125"/>
      <c r="U36" s="176"/>
      <c r="V36" s="125"/>
      <c r="W36" s="121"/>
      <c r="X36" s="121"/>
      <c r="Y36" s="124"/>
      <c r="Z36" s="124"/>
      <c r="AA36" s="124"/>
      <c r="AB36" s="124"/>
      <c r="AC36" s="124"/>
      <c r="AD36" s="121"/>
      <c r="AE36" s="121"/>
      <c r="AF36" s="211"/>
      <c r="AG36" s="126"/>
      <c r="AH36" s="126"/>
      <c r="AI36" s="126"/>
      <c r="AJ36" s="126"/>
      <c r="AK36" s="126"/>
      <c r="AL36" s="126"/>
      <c r="AM36" s="126"/>
      <c r="AN36" s="126"/>
      <c r="AO36" s="187"/>
      <c r="AP36" s="133"/>
    </row>
    <row r="37" spans="1:42" ht="30" customHeight="1" x14ac:dyDescent="0.4">
      <c r="A37" s="120"/>
      <c r="B37" s="113"/>
      <c r="C37" s="119"/>
      <c r="D37" s="113"/>
      <c r="E37" s="117"/>
      <c r="F37" s="229"/>
      <c r="G37" s="229"/>
      <c r="H37" s="229"/>
      <c r="I37" s="229"/>
      <c r="J37" s="114"/>
      <c r="K37" s="119"/>
      <c r="L37" s="115"/>
      <c r="M37" s="120"/>
      <c r="N37" s="120"/>
      <c r="O37" s="120"/>
      <c r="P37" s="125"/>
      <c r="Q37" s="175"/>
      <c r="R37" s="125"/>
      <c r="S37" s="109"/>
      <c r="T37" s="125"/>
      <c r="U37" s="176"/>
      <c r="V37" s="125"/>
      <c r="W37" s="121"/>
      <c r="X37" s="121"/>
      <c r="Y37" s="124"/>
      <c r="Z37" s="124"/>
      <c r="AA37" s="124"/>
      <c r="AB37" s="124"/>
      <c r="AC37" s="124"/>
      <c r="AD37" s="121"/>
      <c r="AE37" s="121"/>
      <c r="AF37" s="211"/>
      <c r="AG37" s="329" t="s">
        <v>323</v>
      </c>
      <c r="AH37" s="330"/>
      <c r="AI37" s="330"/>
      <c r="AJ37" s="330"/>
      <c r="AK37" s="330"/>
      <c r="AL37" s="330"/>
      <c r="AM37" s="330"/>
      <c r="AN37" s="331"/>
      <c r="AO37" s="212"/>
      <c r="AP37" s="133"/>
    </row>
    <row r="38" spans="1:42" ht="39.950000000000003" customHeight="1" x14ac:dyDescent="0.4">
      <c r="A38" s="120"/>
      <c r="B38" s="113"/>
      <c r="C38" s="119"/>
      <c r="D38" s="113"/>
      <c r="E38" s="110"/>
      <c r="F38" s="186"/>
      <c r="G38" s="186"/>
      <c r="H38" s="227"/>
      <c r="I38" s="205"/>
      <c r="J38" s="114"/>
      <c r="K38" s="119"/>
      <c r="L38" s="115"/>
      <c r="M38" s="120"/>
      <c r="N38" s="120"/>
      <c r="O38" s="120"/>
      <c r="P38" s="125"/>
      <c r="Q38" s="175"/>
      <c r="R38" s="176"/>
      <c r="S38" s="64" t="s">
        <v>282</v>
      </c>
      <c r="T38" s="125"/>
      <c r="U38" s="176"/>
      <c r="V38" s="125"/>
      <c r="W38" s="121"/>
      <c r="X38" s="121"/>
      <c r="Y38" s="124"/>
      <c r="Z38" s="124"/>
      <c r="AA38" s="124"/>
      <c r="AB38" s="124"/>
      <c r="AC38" s="124"/>
      <c r="AD38" s="121"/>
      <c r="AE38" s="121"/>
      <c r="AF38" s="211"/>
      <c r="AG38" s="332" t="s">
        <v>294</v>
      </c>
      <c r="AH38" s="333"/>
      <c r="AI38" s="333"/>
      <c r="AJ38" s="333"/>
      <c r="AK38" s="333"/>
      <c r="AL38" s="333"/>
      <c r="AM38" s="333"/>
      <c r="AN38" s="334"/>
      <c r="AO38" s="209"/>
      <c r="AP38" s="133"/>
    </row>
    <row r="39" spans="1:42" ht="39.950000000000003" customHeight="1" x14ac:dyDescent="0.4">
      <c r="A39" s="120"/>
      <c r="B39" s="113"/>
      <c r="C39" s="119"/>
      <c r="D39" s="113"/>
      <c r="E39" s="113"/>
      <c r="F39" s="313" t="s">
        <v>299</v>
      </c>
      <c r="G39" s="314"/>
      <c r="H39" s="315"/>
      <c r="I39" s="114"/>
      <c r="J39" s="114"/>
      <c r="K39" s="119"/>
      <c r="L39" s="115"/>
      <c r="M39" s="120"/>
      <c r="N39" s="120"/>
      <c r="O39" s="120"/>
      <c r="P39" s="125"/>
      <c r="Q39" s="175"/>
      <c r="R39" s="125"/>
      <c r="S39" s="169"/>
      <c r="T39" s="125"/>
      <c r="U39" s="176"/>
      <c r="V39" s="125"/>
      <c r="W39" s="121"/>
      <c r="X39" s="121"/>
      <c r="Y39" s="124"/>
      <c r="Z39" s="124"/>
      <c r="AA39" s="124"/>
      <c r="AB39" s="124"/>
      <c r="AC39" s="124"/>
      <c r="AD39" s="121"/>
      <c r="AE39" s="121"/>
      <c r="AF39" s="211"/>
      <c r="AG39" s="335"/>
      <c r="AH39" s="335"/>
      <c r="AI39" s="335"/>
      <c r="AJ39" s="335"/>
      <c r="AK39" s="335"/>
      <c r="AL39" s="335"/>
      <c r="AM39" s="335"/>
      <c r="AN39" s="335"/>
      <c r="AO39" s="213"/>
      <c r="AP39" s="133"/>
    </row>
    <row r="40" spans="1:42" ht="39.950000000000003" customHeight="1" x14ac:dyDescent="0.4">
      <c r="A40" s="120"/>
      <c r="B40" s="113"/>
      <c r="C40" s="119"/>
      <c r="D40" s="113"/>
      <c r="E40" s="113"/>
      <c r="F40" s="313" t="s">
        <v>277</v>
      </c>
      <c r="G40" s="314"/>
      <c r="H40" s="315"/>
      <c r="I40" s="114"/>
      <c r="J40" s="114"/>
      <c r="K40" s="119"/>
      <c r="L40" s="115"/>
      <c r="M40" s="120"/>
      <c r="N40" s="120"/>
      <c r="O40" s="120"/>
      <c r="P40" s="125"/>
      <c r="Q40" s="175"/>
      <c r="R40" s="125"/>
      <c r="S40" s="234" t="s">
        <v>284</v>
      </c>
      <c r="T40" s="125"/>
      <c r="U40" s="176"/>
      <c r="V40" s="125"/>
      <c r="W40" s="121"/>
      <c r="X40" s="121"/>
      <c r="Y40" s="124"/>
      <c r="Z40" s="124"/>
      <c r="AA40" s="124"/>
      <c r="AB40" s="124"/>
      <c r="AC40" s="124"/>
      <c r="AD40" s="121"/>
      <c r="AE40" s="121"/>
      <c r="AF40" s="211"/>
      <c r="AG40" s="210" t="s">
        <v>324</v>
      </c>
      <c r="AH40" s="221"/>
      <c r="AI40" s="221"/>
      <c r="AJ40" s="221"/>
      <c r="AK40" s="221"/>
      <c r="AL40" s="221"/>
      <c r="AM40" s="221"/>
      <c r="AN40" s="222"/>
      <c r="AO40" s="213"/>
      <c r="AP40" s="133"/>
    </row>
    <row r="41" spans="1:42" ht="39.950000000000003" customHeight="1" x14ac:dyDescent="0.4">
      <c r="A41" s="120"/>
      <c r="B41" s="113"/>
      <c r="C41" s="119"/>
      <c r="D41" s="113"/>
      <c r="E41" s="116"/>
      <c r="F41" s="231"/>
      <c r="G41" s="231"/>
      <c r="H41" s="227"/>
      <c r="I41" s="208"/>
      <c r="J41" s="114"/>
      <c r="K41" s="119"/>
      <c r="L41" s="115"/>
      <c r="M41" s="120"/>
      <c r="N41" s="120"/>
      <c r="O41" s="120"/>
      <c r="P41" s="125"/>
      <c r="Q41" s="175"/>
      <c r="R41" s="125"/>
      <c r="S41" s="109"/>
      <c r="T41" s="125"/>
      <c r="U41" s="176"/>
      <c r="V41" s="125"/>
      <c r="W41" s="121"/>
      <c r="X41" s="121"/>
      <c r="Y41" s="124"/>
      <c r="Z41" s="124"/>
      <c r="AA41" s="124"/>
      <c r="AB41" s="124"/>
      <c r="AC41" s="124"/>
      <c r="AD41" s="121"/>
      <c r="AE41" s="121"/>
      <c r="AF41" s="211"/>
      <c r="AG41" s="215" t="s">
        <v>338</v>
      </c>
      <c r="AH41" s="219"/>
      <c r="AI41" s="219"/>
      <c r="AJ41" s="219"/>
      <c r="AK41" s="219"/>
      <c r="AL41" s="219"/>
      <c r="AM41" s="219"/>
      <c r="AN41" s="220"/>
      <c r="AO41" s="213"/>
      <c r="AP41" s="133"/>
    </row>
    <row r="42" spans="1:42" ht="39.950000000000003" customHeight="1" x14ac:dyDescent="0.4">
      <c r="A42" s="120"/>
      <c r="B42" s="113"/>
      <c r="C42" s="119"/>
      <c r="D42" s="113"/>
      <c r="E42" s="111"/>
      <c r="F42" s="229"/>
      <c r="G42" s="229"/>
      <c r="H42" s="229"/>
      <c r="I42" s="186"/>
      <c r="J42" s="114"/>
      <c r="K42" s="119"/>
      <c r="L42" s="115"/>
      <c r="M42" s="120"/>
      <c r="N42" s="120"/>
      <c r="O42" s="120"/>
      <c r="P42" s="125"/>
      <c r="Q42" s="175"/>
      <c r="R42" s="125"/>
      <c r="S42" s="109"/>
      <c r="T42" s="125"/>
      <c r="U42" s="176"/>
      <c r="V42" s="125"/>
      <c r="W42" s="121"/>
      <c r="X42" s="121"/>
      <c r="Y42" s="124"/>
      <c r="Z42" s="124"/>
      <c r="AA42" s="124"/>
      <c r="AB42" s="124"/>
      <c r="AC42" s="124"/>
      <c r="AD42" s="121"/>
      <c r="AE42" s="121"/>
      <c r="AF42" s="211"/>
      <c r="AG42" s="221"/>
      <c r="AH42" s="126"/>
      <c r="AI42" s="126"/>
      <c r="AJ42" s="126"/>
      <c r="AK42" s="126"/>
      <c r="AL42" s="126"/>
      <c r="AM42" s="126"/>
      <c r="AN42" s="126"/>
      <c r="AO42" s="213"/>
      <c r="AP42" s="133"/>
    </row>
    <row r="43" spans="1:42" ht="30" customHeight="1" x14ac:dyDescent="0.4">
      <c r="A43" s="120"/>
      <c r="B43" s="113"/>
      <c r="C43" s="119"/>
      <c r="D43" s="113"/>
      <c r="E43" s="119"/>
      <c r="F43" s="229"/>
      <c r="G43" s="229"/>
      <c r="H43" s="229"/>
      <c r="I43" s="229"/>
      <c r="J43" s="114"/>
      <c r="K43" s="119"/>
      <c r="L43" s="115"/>
      <c r="M43" s="120"/>
      <c r="N43" s="120"/>
      <c r="O43" s="120"/>
      <c r="P43" s="125"/>
      <c r="Q43" s="177"/>
      <c r="R43" s="168"/>
      <c r="S43" s="223"/>
      <c r="T43" s="168"/>
      <c r="U43" s="178"/>
      <c r="V43" s="125"/>
      <c r="W43" s="121"/>
      <c r="X43" s="121"/>
      <c r="Y43" s="124"/>
      <c r="Z43" s="124"/>
      <c r="AA43" s="124"/>
      <c r="AB43" s="124"/>
      <c r="AC43" s="124"/>
      <c r="AD43" s="121"/>
      <c r="AE43" s="121"/>
      <c r="AF43" s="211"/>
      <c r="AG43" s="326" t="s">
        <v>325</v>
      </c>
      <c r="AH43" s="327"/>
      <c r="AI43" s="327"/>
      <c r="AJ43" s="327"/>
      <c r="AK43" s="327"/>
      <c r="AL43" s="327"/>
      <c r="AM43" s="327"/>
      <c r="AN43" s="328"/>
      <c r="AO43" s="213"/>
      <c r="AP43" s="133"/>
    </row>
    <row r="44" spans="1:42" ht="39.950000000000003" customHeight="1" x14ac:dyDescent="0.4">
      <c r="A44" s="120"/>
      <c r="B44" s="113"/>
      <c r="C44" s="119"/>
      <c r="D44" s="113"/>
      <c r="E44" s="119"/>
      <c r="F44" s="229"/>
      <c r="G44" s="229"/>
      <c r="H44" s="229"/>
      <c r="I44" s="229"/>
      <c r="J44" s="114"/>
      <c r="K44" s="119"/>
      <c r="L44" s="115"/>
      <c r="M44" s="120"/>
      <c r="N44" s="120"/>
      <c r="O44" s="120"/>
      <c r="P44" s="125"/>
      <c r="Q44" s="125"/>
      <c r="R44" s="125"/>
      <c r="S44" s="171"/>
      <c r="T44" s="125"/>
      <c r="U44" s="125"/>
      <c r="V44" s="125"/>
      <c r="W44" s="121"/>
      <c r="X44" s="121"/>
      <c r="Y44" s="124"/>
      <c r="Z44" s="124"/>
      <c r="AA44" s="124"/>
      <c r="AB44" s="124"/>
      <c r="AC44" s="124"/>
      <c r="AD44" s="121"/>
      <c r="AE44" s="121"/>
      <c r="AF44" s="211"/>
      <c r="AG44" s="336" t="s">
        <v>295</v>
      </c>
      <c r="AH44" s="337"/>
      <c r="AI44" s="337"/>
      <c r="AJ44" s="337"/>
      <c r="AK44" s="337"/>
      <c r="AL44" s="337"/>
      <c r="AM44" s="337"/>
      <c r="AN44" s="338"/>
      <c r="AO44" s="213"/>
      <c r="AP44" s="133"/>
    </row>
    <row r="45" spans="1:42" ht="30" customHeight="1" x14ac:dyDescent="0.4">
      <c r="A45" s="120"/>
      <c r="B45" s="113"/>
      <c r="C45" s="119"/>
      <c r="D45" s="113"/>
      <c r="E45" s="110"/>
      <c r="F45" s="186"/>
      <c r="G45" s="186"/>
      <c r="H45" s="186"/>
      <c r="I45" s="205"/>
      <c r="J45" s="114"/>
      <c r="K45" s="119"/>
      <c r="L45" s="115"/>
      <c r="M45" s="120"/>
      <c r="N45" s="120"/>
      <c r="O45" s="120"/>
      <c r="P45" s="125"/>
      <c r="Q45" s="173" t="s">
        <v>336</v>
      </c>
      <c r="R45" s="167"/>
      <c r="S45" s="192"/>
      <c r="T45" s="167"/>
      <c r="U45" s="174"/>
      <c r="V45" s="125"/>
      <c r="W45" s="121"/>
      <c r="X45" s="121"/>
      <c r="Y45" s="124"/>
      <c r="Z45" s="124"/>
      <c r="AA45" s="124"/>
      <c r="AB45" s="124"/>
      <c r="AC45" s="124"/>
      <c r="AD45" s="121"/>
      <c r="AE45" s="121"/>
      <c r="AF45" s="211"/>
      <c r="AG45" s="126"/>
      <c r="AH45" s="126"/>
      <c r="AI45" s="126"/>
      <c r="AJ45" s="126"/>
      <c r="AK45" s="126"/>
      <c r="AL45" s="126"/>
      <c r="AM45" s="126"/>
      <c r="AN45" s="126"/>
      <c r="AO45" s="209"/>
      <c r="AP45" s="133"/>
    </row>
    <row r="46" spans="1:42" ht="39.950000000000003" customHeight="1" x14ac:dyDescent="0.4">
      <c r="A46" s="120"/>
      <c r="B46" s="113"/>
      <c r="C46" s="119"/>
      <c r="D46" s="113"/>
      <c r="E46" s="113"/>
      <c r="F46" s="313" t="s">
        <v>278</v>
      </c>
      <c r="G46" s="314"/>
      <c r="H46" s="315"/>
      <c r="I46" s="114"/>
      <c r="J46" s="114"/>
      <c r="K46" s="119"/>
      <c r="L46" s="115"/>
      <c r="M46" s="120"/>
      <c r="N46" s="120"/>
      <c r="O46" s="120"/>
      <c r="P46" s="125"/>
      <c r="Q46" s="175"/>
      <c r="R46" s="125"/>
      <c r="S46" s="64" t="s">
        <v>364</v>
      </c>
      <c r="T46" s="125"/>
      <c r="U46" s="176"/>
      <c r="V46" s="125"/>
      <c r="W46" s="121"/>
      <c r="X46" s="121"/>
      <c r="Y46" s="124"/>
      <c r="Z46" s="124"/>
      <c r="AA46" s="124"/>
      <c r="AB46" s="124"/>
      <c r="AC46" s="124"/>
      <c r="AD46" s="121"/>
      <c r="AE46" s="121"/>
      <c r="AF46" s="211"/>
      <c r="AG46" s="126"/>
      <c r="AH46" s="126"/>
      <c r="AI46" s="126"/>
      <c r="AJ46" s="126"/>
      <c r="AK46" s="126"/>
      <c r="AL46" s="126"/>
      <c r="AM46" s="126"/>
      <c r="AN46" s="126"/>
      <c r="AO46" s="214"/>
      <c r="AP46" s="133"/>
    </row>
    <row r="47" spans="1:42" ht="39.950000000000003" customHeight="1" x14ac:dyDescent="0.4">
      <c r="A47" s="120"/>
      <c r="B47" s="113"/>
      <c r="C47" s="119"/>
      <c r="D47" s="113"/>
      <c r="E47" s="113"/>
      <c r="F47" s="313" t="s">
        <v>279</v>
      </c>
      <c r="G47" s="314"/>
      <c r="H47" s="315"/>
      <c r="I47" s="114"/>
      <c r="J47" s="114"/>
      <c r="K47" s="119"/>
      <c r="L47" s="115"/>
      <c r="M47" s="120"/>
      <c r="N47" s="120"/>
      <c r="O47" s="120"/>
      <c r="P47" s="125"/>
      <c r="Q47" s="175"/>
      <c r="R47" s="125"/>
      <c r="S47" s="191"/>
      <c r="T47" s="125"/>
      <c r="U47" s="176"/>
      <c r="V47" s="125"/>
      <c r="W47" s="121"/>
      <c r="X47" s="121"/>
      <c r="Y47" s="124"/>
      <c r="Z47" s="124"/>
      <c r="AA47" s="124"/>
      <c r="AB47" s="124"/>
      <c r="AC47" s="124"/>
      <c r="AD47" s="121"/>
      <c r="AE47" s="121"/>
      <c r="AF47" s="211"/>
      <c r="AG47" s="126"/>
      <c r="AH47" s="126"/>
      <c r="AI47" s="126"/>
      <c r="AJ47" s="126"/>
      <c r="AK47" s="126"/>
      <c r="AL47" s="126"/>
      <c r="AM47" s="126"/>
      <c r="AN47" s="126"/>
      <c r="AO47" s="209"/>
      <c r="AP47" s="133"/>
    </row>
    <row r="48" spans="1:42" ht="30" customHeight="1" x14ac:dyDescent="0.4">
      <c r="A48" s="120"/>
      <c r="B48" s="113"/>
      <c r="C48" s="119"/>
      <c r="D48" s="113"/>
      <c r="E48" s="116"/>
      <c r="F48" s="231"/>
      <c r="G48" s="231"/>
      <c r="H48" s="231"/>
      <c r="I48" s="208"/>
      <c r="J48" s="114"/>
      <c r="K48" s="119"/>
      <c r="L48" s="115"/>
      <c r="M48" s="120"/>
      <c r="N48" s="120"/>
      <c r="O48" s="120"/>
      <c r="P48" s="125"/>
      <c r="Q48" s="175"/>
      <c r="R48" s="125"/>
      <c r="S48" s="223"/>
      <c r="T48" s="125"/>
      <c r="U48" s="176"/>
      <c r="V48" s="125"/>
      <c r="W48" s="121"/>
      <c r="X48" s="121"/>
      <c r="Y48" s="124"/>
      <c r="Z48" s="124"/>
      <c r="AA48" s="124"/>
      <c r="AB48" s="124"/>
      <c r="AC48" s="124"/>
      <c r="AD48" s="121"/>
      <c r="AE48" s="121"/>
      <c r="AF48" s="211"/>
      <c r="AG48" s="126"/>
      <c r="AH48" s="126"/>
      <c r="AI48" s="126"/>
      <c r="AJ48" s="126"/>
      <c r="AK48" s="126"/>
      <c r="AL48" s="126"/>
      <c r="AM48" s="126"/>
      <c r="AN48" s="126"/>
      <c r="AO48" s="209"/>
      <c r="AP48" s="133"/>
    </row>
    <row r="49" spans="1:42" ht="39.950000000000003" customHeight="1" x14ac:dyDescent="0.4">
      <c r="A49" s="120"/>
      <c r="B49" s="113"/>
      <c r="C49" s="119"/>
      <c r="D49" s="113"/>
      <c r="E49" s="119"/>
      <c r="F49" s="229"/>
      <c r="G49" s="229"/>
      <c r="H49" s="229"/>
      <c r="I49" s="229"/>
      <c r="J49" s="114"/>
      <c r="K49" s="119"/>
      <c r="L49" s="115"/>
      <c r="M49" s="120"/>
      <c r="N49" s="120"/>
      <c r="O49" s="120"/>
      <c r="P49" s="125"/>
      <c r="Q49" s="175"/>
      <c r="R49" s="125"/>
      <c r="S49" s="193" t="s">
        <v>351</v>
      </c>
      <c r="T49" s="125"/>
      <c r="U49" s="176"/>
      <c r="V49" s="125"/>
      <c r="W49" s="121"/>
      <c r="X49" s="121"/>
      <c r="Y49" s="124"/>
      <c r="Z49" s="124"/>
      <c r="AA49" s="124"/>
      <c r="AB49" s="124"/>
      <c r="AC49" s="124"/>
      <c r="AD49" s="121"/>
      <c r="AE49" s="121"/>
      <c r="AF49" s="211"/>
      <c r="AG49" s="126"/>
      <c r="AH49" s="126"/>
      <c r="AI49" s="126"/>
      <c r="AJ49" s="126"/>
      <c r="AK49" s="126"/>
      <c r="AL49" s="126"/>
      <c r="AM49" s="126"/>
      <c r="AN49" s="126"/>
      <c r="AO49" s="209"/>
      <c r="AP49" s="133"/>
    </row>
    <row r="50" spans="1:42" ht="39.950000000000003" customHeight="1" x14ac:dyDescent="0.4">
      <c r="A50" s="120"/>
      <c r="B50" s="113"/>
      <c r="C50" s="119"/>
      <c r="D50" s="113"/>
      <c r="E50" s="110"/>
      <c r="F50" s="186"/>
      <c r="G50" s="186"/>
      <c r="H50" s="186"/>
      <c r="I50" s="205"/>
      <c r="J50" s="114"/>
      <c r="K50" s="119"/>
      <c r="L50" s="115"/>
      <c r="M50" s="120"/>
      <c r="N50" s="120"/>
      <c r="O50" s="120"/>
      <c r="P50" s="125"/>
      <c r="Q50" s="175"/>
      <c r="R50" s="125"/>
      <c r="S50" s="109"/>
      <c r="T50" s="125"/>
      <c r="U50" s="176"/>
      <c r="V50" s="125"/>
      <c r="W50" s="121"/>
      <c r="X50" s="121"/>
      <c r="Y50" s="124"/>
      <c r="Z50" s="124"/>
      <c r="AA50" s="124"/>
      <c r="AB50" s="124"/>
      <c r="AC50" s="124"/>
      <c r="AD50" s="121"/>
      <c r="AE50" s="121"/>
      <c r="AF50" s="211"/>
      <c r="AG50" s="126"/>
      <c r="AH50" s="126"/>
      <c r="AI50" s="126"/>
      <c r="AJ50" s="126"/>
      <c r="AK50" s="126"/>
      <c r="AL50" s="126"/>
      <c r="AM50" s="126"/>
      <c r="AN50" s="126"/>
      <c r="AO50" s="209"/>
      <c r="AP50" s="133"/>
    </row>
    <row r="51" spans="1:42" ht="24.95" customHeight="1" x14ac:dyDescent="0.4">
      <c r="A51" s="120"/>
      <c r="B51" s="113"/>
      <c r="C51" s="119"/>
      <c r="D51" s="113"/>
      <c r="E51" s="113"/>
      <c r="F51" s="231"/>
      <c r="G51" s="231"/>
      <c r="H51" s="231"/>
      <c r="I51" s="114"/>
      <c r="J51" s="114"/>
      <c r="K51" s="119"/>
      <c r="L51" s="115"/>
      <c r="M51" s="120"/>
      <c r="N51" s="120"/>
      <c r="O51" s="120"/>
      <c r="P51" s="125"/>
      <c r="Q51" s="175"/>
      <c r="R51" s="125"/>
      <c r="S51" s="109"/>
      <c r="T51" s="125"/>
      <c r="U51" s="176"/>
      <c r="V51" s="125"/>
      <c r="W51" s="121"/>
      <c r="X51" s="121"/>
      <c r="Y51" s="124"/>
      <c r="Z51" s="124"/>
      <c r="AA51" s="124"/>
      <c r="AB51" s="124"/>
      <c r="AC51" s="124"/>
      <c r="AD51" s="121"/>
      <c r="AE51" s="121"/>
      <c r="AF51" s="211"/>
      <c r="AG51" s="126"/>
      <c r="AH51" s="126"/>
      <c r="AI51" s="126"/>
      <c r="AJ51" s="126"/>
      <c r="AK51" s="126"/>
      <c r="AL51" s="126"/>
      <c r="AM51" s="126"/>
      <c r="AN51" s="126"/>
      <c r="AO51" s="209"/>
      <c r="AP51" s="133"/>
    </row>
    <row r="52" spans="1:42" ht="39.950000000000003" customHeight="1" x14ac:dyDescent="0.4">
      <c r="A52" s="120"/>
      <c r="B52" s="113"/>
      <c r="C52" s="119"/>
      <c r="D52" s="113"/>
      <c r="E52" s="113"/>
      <c r="F52" s="313" t="s">
        <v>280</v>
      </c>
      <c r="G52" s="314"/>
      <c r="H52" s="315"/>
      <c r="I52" s="114"/>
      <c r="J52" s="114"/>
      <c r="K52" s="119"/>
      <c r="L52" s="115"/>
      <c r="M52" s="120"/>
      <c r="N52" s="120"/>
      <c r="O52" s="120"/>
      <c r="P52" s="125"/>
      <c r="Q52" s="175"/>
      <c r="R52" s="125"/>
      <c r="S52" s="109"/>
      <c r="T52" s="125"/>
      <c r="U52" s="176"/>
      <c r="V52" s="125"/>
      <c r="W52" s="121"/>
      <c r="X52" s="121"/>
      <c r="Y52" s="124"/>
      <c r="Z52" s="124"/>
      <c r="AA52" s="124"/>
      <c r="AB52" s="124"/>
      <c r="AC52" s="124"/>
      <c r="AD52" s="121"/>
      <c r="AE52" s="121"/>
      <c r="AF52" s="211"/>
      <c r="AG52" s="126"/>
      <c r="AH52" s="126"/>
      <c r="AI52" s="126"/>
      <c r="AJ52" s="126"/>
      <c r="AK52" s="126"/>
      <c r="AL52" s="126"/>
      <c r="AM52" s="126"/>
      <c r="AN52" s="126"/>
      <c r="AO52" s="209"/>
      <c r="AP52" s="133"/>
    </row>
    <row r="53" spans="1:42" ht="39.950000000000003" customHeight="1" x14ac:dyDescent="0.4">
      <c r="A53" s="120"/>
      <c r="B53" s="113"/>
      <c r="C53" s="119"/>
      <c r="D53" s="113"/>
      <c r="E53" s="113"/>
      <c r="F53" s="313" t="s">
        <v>281</v>
      </c>
      <c r="G53" s="314"/>
      <c r="H53" s="315"/>
      <c r="I53" s="114"/>
      <c r="J53" s="114"/>
      <c r="K53" s="119"/>
      <c r="L53" s="115"/>
      <c r="M53" s="120"/>
      <c r="N53" s="120"/>
      <c r="O53" s="120"/>
      <c r="P53" s="125"/>
      <c r="Q53" s="177"/>
      <c r="R53" s="168"/>
      <c r="S53" s="223"/>
      <c r="T53" s="168"/>
      <c r="U53" s="178"/>
      <c r="V53" s="125"/>
      <c r="W53" s="121"/>
      <c r="X53" s="121"/>
      <c r="Y53" s="124"/>
      <c r="Z53" s="124"/>
      <c r="AA53" s="124"/>
      <c r="AB53" s="124"/>
      <c r="AC53" s="124"/>
      <c r="AD53" s="121"/>
      <c r="AE53" s="121"/>
      <c r="AF53" s="211"/>
      <c r="AG53" s="126"/>
      <c r="AH53" s="126"/>
      <c r="AI53" s="126"/>
      <c r="AJ53" s="126"/>
      <c r="AK53" s="126"/>
      <c r="AL53" s="126"/>
      <c r="AM53" s="126"/>
      <c r="AN53" s="126"/>
      <c r="AO53" s="209"/>
      <c r="AP53" s="133"/>
    </row>
    <row r="54" spans="1:42" ht="50.1" customHeight="1" x14ac:dyDescent="0.4">
      <c r="A54" s="120"/>
      <c r="B54" s="113"/>
      <c r="C54" s="119"/>
      <c r="D54" s="113"/>
      <c r="E54" s="116"/>
      <c r="F54" s="314"/>
      <c r="G54" s="314"/>
      <c r="H54" s="314"/>
      <c r="I54" s="208"/>
      <c r="J54" s="114"/>
      <c r="K54" s="119"/>
      <c r="L54" s="115"/>
      <c r="M54" s="120"/>
      <c r="N54" s="120"/>
      <c r="O54" s="120"/>
      <c r="P54" s="125"/>
      <c r="Q54" s="125"/>
      <c r="R54" s="125"/>
      <c r="S54" s="171"/>
      <c r="T54" s="125"/>
      <c r="U54" s="125"/>
      <c r="V54" s="125"/>
      <c r="W54" s="121"/>
      <c r="X54" s="121"/>
      <c r="Y54" s="124"/>
      <c r="Z54" s="124"/>
      <c r="AA54" s="124"/>
      <c r="AB54" s="124"/>
      <c r="AC54" s="124"/>
      <c r="AD54" s="121"/>
      <c r="AE54" s="121"/>
      <c r="AF54" s="211"/>
      <c r="AG54" s="126"/>
      <c r="AH54" s="126"/>
      <c r="AI54" s="126"/>
      <c r="AJ54" s="126"/>
      <c r="AK54" s="126"/>
      <c r="AL54" s="126"/>
      <c r="AM54" s="126"/>
      <c r="AN54" s="126"/>
      <c r="AO54" s="209"/>
      <c r="AP54" s="133"/>
    </row>
    <row r="55" spans="1:42" ht="39.950000000000003" customHeight="1" x14ac:dyDescent="0.4">
      <c r="A55" s="120"/>
      <c r="B55" s="113"/>
      <c r="C55" s="119"/>
      <c r="D55" s="113"/>
      <c r="E55" s="111"/>
      <c r="F55" s="319"/>
      <c r="G55" s="319"/>
      <c r="H55" s="319"/>
      <c r="I55" s="229"/>
      <c r="J55" s="114"/>
      <c r="K55" s="119"/>
      <c r="L55" s="115"/>
      <c r="M55" s="120"/>
      <c r="N55" s="120"/>
      <c r="O55" s="120"/>
      <c r="P55" s="125"/>
      <c r="Q55" s="173" t="s">
        <v>339</v>
      </c>
      <c r="R55" s="167"/>
      <c r="S55" s="167"/>
      <c r="T55" s="167"/>
      <c r="U55" s="174"/>
      <c r="V55" s="125"/>
      <c r="W55" s="121"/>
      <c r="X55" s="121"/>
      <c r="Y55" s="124"/>
      <c r="Z55" s="124"/>
      <c r="AA55" s="124"/>
      <c r="AB55" s="124"/>
      <c r="AC55" s="124"/>
      <c r="AD55" s="121"/>
      <c r="AE55" s="121"/>
      <c r="AF55" s="211"/>
      <c r="AG55" s="199"/>
      <c r="AH55" s="199"/>
      <c r="AI55" s="199"/>
      <c r="AJ55" s="199"/>
      <c r="AK55" s="199"/>
      <c r="AL55" s="199"/>
      <c r="AM55" s="199"/>
      <c r="AN55" s="199"/>
      <c r="AO55" s="200"/>
      <c r="AP55" s="133"/>
    </row>
    <row r="56" spans="1:42" ht="39.950000000000003" customHeight="1" x14ac:dyDescent="0.4">
      <c r="A56" s="120"/>
      <c r="B56" s="113"/>
      <c r="C56" s="119"/>
      <c r="D56" s="113"/>
      <c r="E56" s="119"/>
      <c r="F56" s="229"/>
      <c r="G56" s="229"/>
      <c r="H56" s="229"/>
      <c r="I56" s="229"/>
      <c r="J56" s="114"/>
      <c r="K56" s="119"/>
      <c r="L56" s="115"/>
      <c r="M56" s="120"/>
      <c r="N56" s="120"/>
      <c r="O56" s="120"/>
      <c r="P56" s="125"/>
      <c r="Q56" s="175"/>
      <c r="R56" s="125"/>
      <c r="S56" s="125"/>
      <c r="T56" s="125"/>
      <c r="U56" s="176"/>
      <c r="V56" s="125"/>
      <c r="W56" s="121"/>
      <c r="X56" s="121"/>
      <c r="Y56" s="124"/>
      <c r="Z56" s="124"/>
      <c r="AA56" s="124"/>
      <c r="AB56" s="124"/>
      <c r="AC56" s="124"/>
      <c r="AD56" s="121"/>
      <c r="AE56" s="121"/>
      <c r="AF56" s="211"/>
      <c r="AG56" s="199"/>
      <c r="AH56" s="199"/>
      <c r="AI56" s="199"/>
      <c r="AJ56" s="199"/>
      <c r="AK56" s="199"/>
      <c r="AL56" s="199"/>
      <c r="AM56" s="199"/>
      <c r="AN56" s="199"/>
      <c r="AO56" s="200"/>
      <c r="AP56" s="133"/>
    </row>
    <row r="57" spans="1:42" ht="39.950000000000003" customHeight="1" x14ac:dyDescent="0.4">
      <c r="A57" s="120"/>
      <c r="B57" s="113"/>
      <c r="C57" s="119"/>
      <c r="D57" s="113"/>
      <c r="E57" s="119"/>
      <c r="F57" s="229"/>
      <c r="G57" s="229"/>
      <c r="H57" s="229"/>
      <c r="I57" s="229"/>
      <c r="J57" s="114"/>
      <c r="K57" s="119"/>
      <c r="L57" s="115"/>
      <c r="M57" s="120"/>
      <c r="N57" s="120"/>
      <c r="O57" s="120"/>
      <c r="P57" s="125"/>
      <c r="Q57" s="175"/>
      <c r="R57" s="125"/>
      <c r="S57" s="64" t="s">
        <v>317</v>
      </c>
      <c r="T57" s="125"/>
      <c r="U57" s="176"/>
      <c r="V57" s="125"/>
      <c r="W57" s="121"/>
      <c r="X57" s="121"/>
      <c r="Y57" s="124"/>
      <c r="Z57" s="124"/>
      <c r="AA57" s="124"/>
      <c r="AB57" s="124"/>
      <c r="AC57" s="124"/>
      <c r="AD57" s="121"/>
      <c r="AE57" s="121"/>
      <c r="AF57" s="211"/>
      <c r="AG57" s="199"/>
      <c r="AH57" s="199"/>
      <c r="AI57" s="199"/>
      <c r="AJ57" s="199"/>
      <c r="AK57" s="199"/>
      <c r="AL57" s="199"/>
      <c r="AM57" s="199"/>
      <c r="AN57" s="199"/>
      <c r="AO57" s="200"/>
      <c r="AP57" s="133"/>
    </row>
    <row r="58" spans="1:42" ht="30" customHeight="1" x14ac:dyDescent="0.4">
      <c r="A58" s="120"/>
      <c r="B58" s="113"/>
      <c r="C58" s="119"/>
      <c r="D58" s="113"/>
      <c r="E58" s="119"/>
      <c r="F58" s="231"/>
      <c r="G58" s="229"/>
      <c r="H58" s="231"/>
      <c r="I58" s="229"/>
      <c r="J58" s="114"/>
      <c r="K58" s="119"/>
      <c r="L58" s="115"/>
      <c r="M58" s="120"/>
      <c r="N58" s="120"/>
      <c r="O58" s="120"/>
      <c r="P58" s="125"/>
      <c r="Q58" s="175"/>
      <c r="R58" s="224"/>
      <c r="S58" s="224"/>
      <c r="T58" s="224"/>
      <c r="U58" s="176"/>
      <c r="V58" s="125"/>
      <c r="W58" s="121"/>
      <c r="X58" s="121"/>
      <c r="Y58" s="124"/>
      <c r="Z58" s="124"/>
      <c r="AA58" s="124"/>
      <c r="AB58" s="124"/>
      <c r="AC58" s="124"/>
      <c r="AD58" s="121"/>
      <c r="AE58" s="121"/>
      <c r="AF58" s="211"/>
      <c r="AG58" s="199"/>
      <c r="AH58" s="199"/>
      <c r="AI58" s="199"/>
      <c r="AJ58" s="199"/>
      <c r="AK58" s="199"/>
      <c r="AL58" s="199"/>
      <c r="AM58" s="199"/>
      <c r="AN58" s="199"/>
      <c r="AO58" s="200"/>
      <c r="AP58" s="133"/>
    </row>
    <row r="59" spans="1:42" ht="39.950000000000003" customHeight="1" x14ac:dyDescent="0.4">
      <c r="A59" s="120"/>
      <c r="B59" s="113"/>
      <c r="C59" s="119"/>
      <c r="D59" s="113"/>
      <c r="E59" s="115"/>
      <c r="F59" s="313" t="s">
        <v>290</v>
      </c>
      <c r="G59" s="314"/>
      <c r="H59" s="315"/>
      <c r="I59" s="225"/>
      <c r="J59" s="114"/>
      <c r="K59" s="119"/>
      <c r="L59" s="115"/>
      <c r="M59" s="120"/>
      <c r="N59" s="120"/>
      <c r="O59" s="120"/>
      <c r="P59" s="125"/>
      <c r="Q59" s="175"/>
      <c r="R59" s="224"/>
      <c r="S59" s="193" t="s">
        <v>366</v>
      </c>
      <c r="T59" s="224"/>
      <c r="U59" s="176"/>
      <c r="V59" s="125"/>
      <c r="W59" s="121"/>
      <c r="X59" s="121"/>
      <c r="Y59" s="124"/>
      <c r="Z59" s="124"/>
      <c r="AA59" s="124"/>
      <c r="AB59" s="124"/>
      <c r="AC59" s="124"/>
      <c r="AD59" s="121"/>
      <c r="AE59" s="121"/>
      <c r="AF59" s="211"/>
      <c r="AG59" s="199"/>
      <c r="AH59" s="199"/>
      <c r="AI59" s="199"/>
      <c r="AJ59" s="199"/>
      <c r="AK59" s="199"/>
      <c r="AL59" s="199"/>
      <c r="AM59" s="199"/>
      <c r="AN59" s="199"/>
      <c r="AO59" s="200"/>
      <c r="AP59" s="133"/>
    </row>
    <row r="60" spans="1:42" ht="39.950000000000003" customHeight="1" x14ac:dyDescent="0.4">
      <c r="A60" s="120"/>
      <c r="B60" s="113"/>
      <c r="C60" s="119"/>
      <c r="D60" s="113"/>
      <c r="E60" s="115"/>
      <c r="F60" s="313" t="s">
        <v>291</v>
      </c>
      <c r="G60" s="314"/>
      <c r="H60" s="315"/>
      <c r="I60" s="229"/>
      <c r="J60" s="114"/>
      <c r="K60" s="119"/>
      <c r="L60" s="115"/>
      <c r="M60" s="120"/>
      <c r="N60" s="120"/>
      <c r="O60" s="120"/>
      <c r="P60" s="125"/>
      <c r="Q60" s="175"/>
      <c r="R60" s="224"/>
      <c r="S60" s="240"/>
      <c r="T60" s="224"/>
      <c r="U60" s="176"/>
      <c r="V60" s="125"/>
      <c r="W60" s="121"/>
      <c r="X60" s="121"/>
      <c r="Y60" s="124"/>
      <c r="Z60" s="124"/>
      <c r="AA60" s="124"/>
      <c r="AB60" s="124"/>
      <c r="AC60" s="124"/>
      <c r="AD60" s="121"/>
      <c r="AE60" s="121"/>
      <c r="AF60" s="211"/>
      <c r="AG60" s="199"/>
      <c r="AH60" s="199"/>
      <c r="AI60" s="199"/>
      <c r="AJ60" s="199"/>
      <c r="AK60" s="199"/>
      <c r="AL60" s="199"/>
      <c r="AM60" s="199"/>
      <c r="AN60" s="199"/>
      <c r="AO60" s="200"/>
      <c r="AP60" s="133"/>
    </row>
    <row r="61" spans="1:42" ht="30" customHeight="1" x14ac:dyDescent="0.4">
      <c r="A61" s="120"/>
      <c r="B61" s="113"/>
      <c r="C61" s="119"/>
      <c r="D61" s="113"/>
      <c r="E61" s="119"/>
      <c r="F61" s="229"/>
      <c r="G61" s="186"/>
      <c r="H61" s="229"/>
      <c r="I61" s="229"/>
      <c r="J61" s="114"/>
      <c r="K61" s="119"/>
      <c r="L61" s="115"/>
      <c r="M61" s="120"/>
      <c r="N61" s="120"/>
      <c r="O61" s="120"/>
      <c r="P61" s="125"/>
      <c r="Q61" s="175"/>
      <c r="R61" s="224"/>
      <c r="S61" s="109"/>
      <c r="T61" s="125"/>
      <c r="U61" s="176"/>
      <c r="V61" s="125"/>
      <c r="W61" s="121"/>
      <c r="X61" s="121"/>
      <c r="Y61" s="124"/>
      <c r="Z61" s="124"/>
      <c r="AA61" s="124"/>
      <c r="AB61" s="124"/>
      <c r="AC61" s="124"/>
      <c r="AD61" s="121"/>
      <c r="AE61" s="121"/>
      <c r="AF61" s="211"/>
      <c r="AG61" s="199"/>
      <c r="AH61" s="199"/>
      <c r="AI61" s="199"/>
      <c r="AJ61" s="199"/>
      <c r="AK61" s="199"/>
      <c r="AL61" s="199"/>
      <c r="AM61" s="199"/>
      <c r="AN61" s="199"/>
      <c r="AO61" s="200"/>
      <c r="AP61" s="133"/>
    </row>
    <row r="62" spans="1:42" ht="39.950000000000003" customHeight="1" x14ac:dyDescent="0.4">
      <c r="A62" s="120"/>
      <c r="B62" s="113"/>
      <c r="C62" s="119"/>
      <c r="D62" s="116"/>
      <c r="E62" s="117"/>
      <c r="F62" s="231"/>
      <c r="G62" s="231"/>
      <c r="H62" s="231"/>
      <c r="I62" s="231"/>
      <c r="J62" s="208"/>
      <c r="K62" s="119"/>
      <c r="L62" s="115"/>
      <c r="M62" s="120"/>
      <c r="N62" s="120"/>
      <c r="O62" s="120"/>
      <c r="P62" s="125"/>
      <c r="Q62" s="175"/>
      <c r="R62" s="125"/>
      <c r="S62" s="249"/>
      <c r="T62" s="125"/>
      <c r="U62" s="176"/>
      <c r="V62" s="125"/>
      <c r="W62" s="121"/>
      <c r="X62" s="121"/>
      <c r="Y62" s="124"/>
      <c r="Z62" s="124"/>
      <c r="AA62" s="124"/>
      <c r="AB62" s="124"/>
      <c r="AC62" s="124"/>
      <c r="AD62" s="121"/>
      <c r="AE62" s="121"/>
      <c r="AF62" s="211"/>
      <c r="AG62" s="199"/>
      <c r="AH62" s="199"/>
      <c r="AI62" s="199"/>
      <c r="AJ62" s="199"/>
      <c r="AK62" s="199"/>
      <c r="AL62" s="199"/>
      <c r="AM62" s="199"/>
      <c r="AN62" s="199"/>
      <c r="AO62" s="200"/>
      <c r="AP62" s="133"/>
    </row>
    <row r="63" spans="1:42" ht="39.950000000000003" customHeight="1" x14ac:dyDescent="0.4">
      <c r="A63" s="120"/>
      <c r="B63" s="116"/>
      <c r="C63" s="117"/>
      <c r="D63" s="117"/>
      <c r="E63" s="117"/>
      <c r="F63" s="231"/>
      <c r="G63" s="231"/>
      <c r="H63" s="231"/>
      <c r="I63" s="231"/>
      <c r="J63" s="231"/>
      <c r="K63" s="117"/>
      <c r="L63" s="118"/>
      <c r="M63" s="120"/>
      <c r="N63" s="120"/>
      <c r="O63" s="120"/>
      <c r="P63" s="125"/>
      <c r="Q63" s="177"/>
      <c r="R63" s="168"/>
      <c r="S63" s="168"/>
      <c r="T63" s="168"/>
      <c r="U63" s="178"/>
      <c r="V63" s="125"/>
      <c r="W63" s="121"/>
      <c r="X63" s="121"/>
      <c r="Y63" s="124"/>
      <c r="Z63" s="124"/>
      <c r="AA63" s="124"/>
      <c r="AB63" s="124"/>
      <c r="AC63" s="124"/>
      <c r="AD63" s="121"/>
      <c r="AE63" s="121"/>
      <c r="AF63" s="215"/>
      <c r="AG63" s="201"/>
      <c r="AH63" s="201"/>
      <c r="AI63" s="201"/>
      <c r="AJ63" s="201"/>
      <c r="AK63" s="201"/>
      <c r="AL63" s="201"/>
      <c r="AM63" s="201"/>
      <c r="AN63" s="201"/>
      <c r="AO63" s="202"/>
      <c r="AP63" s="133"/>
    </row>
    <row r="64" spans="1:42" ht="50.1" customHeight="1" x14ac:dyDescent="0.4">
      <c r="A64" s="120"/>
      <c r="B64" s="111"/>
      <c r="C64" s="111"/>
      <c r="D64" s="111"/>
      <c r="E64" s="111"/>
      <c r="F64" s="339"/>
      <c r="G64" s="340"/>
      <c r="H64" s="340"/>
      <c r="I64" s="186"/>
      <c r="J64" s="186"/>
      <c r="K64" s="111"/>
      <c r="L64" s="111"/>
      <c r="M64" s="120"/>
      <c r="N64" s="120"/>
      <c r="O64" s="120"/>
      <c r="P64" s="125"/>
      <c r="Q64" s="167"/>
      <c r="R64" s="167"/>
      <c r="S64" s="167"/>
      <c r="T64" s="167"/>
      <c r="U64" s="167"/>
      <c r="V64" s="125"/>
      <c r="W64" s="121"/>
      <c r="X64" s="121"/>
      <c r="Y64" s="124"/>
      <c r="Z64" s="124"/>
      <c r="AA64" s="124"/>
      <c r="AB64" s="124"/>
      <c r="AC64" s="124"/>
      <c r="AD64" s="121"/>
      <c r="AE64" s="121"/>
      <c r="AF64" s="126"/>
      <c r="AG64" s="335"/>
      <c r="AH64" s="335"/>
      <c r="AI64" s="335"/>
      <c r="AJ64" s="335"/>
      <c r="AK64" s="335"/>
      <c r="AL64" s="335"/>
      <c r="AM64" s="335"/>
      <c r="AN64" s="335"/>
      <c r="AO64" s="228"/>
      <c r="AP64" s="133"/>
    </row>
    <row r="65" spans="1:42" ht="24.95" customHeight="1" thickBot="1" x14ac:dyDescent="0.45">
      <c r="A65" s="137"/>
      <c r="B65" s="136"/>
      <c r="C65" s="136"/>
      <c r="D65" s="136"/>
      <c r="E65" s="136"/>
      <c r="F65" s="185"/>
      <c r="G65" s="185"/>
      <c r="H65" s="185"/>
      <c r="I65" s="185"/>
      <c r="J65" s="185"/>
      <c r="K65" s="136"/>
      <c r="L65" s="136"/>
      <c r="M65" s="137"/>
      <c r="N65" s="137"/>
      <c r="O65" s="137"/>
      <c r="P65" s="143"/>
      <c r="Q65" s="143"/>
      <c r="R65" s="143"/>
      <c r="S65" s="143"/>
      <c r="T65" s="143"/>
      <c r="U65" s="143"/>
      <c r="V65" s="143"/>
      <c r="W65" s="134"/>
      <c r="X65" s="134"/>
      <c r="Y65" s="135"/>
      <c r="Z65" s="135"/>
      <c r="AA65" s="135"/>
      <c r="AB65" s="135"/>
      <c r="AC65" s="135"/>
      <c r="AD65" s="134"/>
      <c r="AE65" s="134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40"/>
    </row>
  </sheetData>
  <mergeCells count="46">
    <mergeCell ref="F59:H59"/>
    <mergeCell ref="F60:H60"/>
    <mergeCell ref="F64:H64"/>
    <mergeCell ref="AG64:AN64"/>
    <mergeCell ref="F54:H54"/>
    <mergeCell ref="F55:H55"/>
    <mergeCell ref="F53:H53"/>
    <mergeCell ref="AG37:AN37"/>
    <mergeCell ref="F39:H39"/>
    <mergeCell ref="AG38:AN38"/>
    <mergeCell ref="AG39:AN39"/>
    <mergeCell ref="F40:H40"/>
    <mergeCell ref="F46:H46"/>
    <mergeCell ref="AG43:AN43"/>
    <mergeCell ref="F47:H47"/>
    <mergeCell ref="AG44:AN44"/>
    <mergeCell ref="F52:H52"/>
    <mergeCell ref="AG23:AN23"/>
    <mergeCell ref="F27:H27"/>
    <mergeCell ref="AG28:AN28"/>
    <mergeCell ref="F34:H34"/>
    <mergeCell ref="AG34:AN34"/>
    <mergeCell ref="C12:K12"/>
    <mergeCell ref="F33:H33"/>
    <mergeCell ref="C13:K13"/>
    <mergeCell ref="Y13:AC13"/>
    <mergeCell ref="Z18:AB18"/>
    <mergeCell ref="F20:H20"/>
    <mergeCell ref="F22:H22"/>
    <mergeCell ref="F26:H26"/>
    <mergeCell ref="AG21:AN21"/>
    <mergeCell ref="AG24:AN24"/>
    <mergeCell ref="AG25:AN25"/>
    <mergeCell ref="AG26:AN26"/>
    <mergeCell ref="C2:K2"/>
    <mergeCell ref="Y2:AC2"/>
    <mergeCell ref="AG2:AN2"/>
    <mergeCell ref="C4:K4"/>
    <mergeCell ref="C5:K5"/>
    <mergeCell ref="Y5:AC5"/>
    <mergeCell ref="AG19:AN19"/>
    <mergeCell ref="AG7:AN7"/>
    <mergeCell ref="C8:H8"/>
    <mergeCell ref="C9:H9"/>
    <mergeCell ref="S9:S10"/>
    <mergeCell ref="Z9:AB9"/>
  </mergeCells>
  <phoneticPr fontId="1"/>
  <pageMargins left="0.70866141732283472" right="0.70866141732283472" top="0.74803149606299213" bottom="0.74803149606299213" header="0.31496062992125984" footer="0.31496062992125984"/>
  <pageSetup paperSize="9" scale="22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C9CF5-D038-44E6-8C34-30310249453D}">
  <sheetPr codeName="Sheet3">
    <pageSetUpPr fitToPage="1"/>
  </sheetPr>
  <dimension ref="A1:AH30"/>
  <sheetViews>
    <sheetView showGridLines="0" zoomScaleNormal="100" workbookViewId="0">
      <selection activeCell="G4" sqref="G4"/>
    </sheetView>
  </sheetViews>
  <sheetFormatPr defaultRowHeight="18.75" x14ac:dyDescent="0.4"/>
  <cols>
    <col min="1" max="31" width="3.625" customWidth="1"/>
  </cols>
  <sheetData>
    <row r="1" spans="1:32" x14ac:dyDescent="0.4">
      <c r="A1" s="58"/>
    </row>
    <row r="2" spans="1:32" x14ac:dyDescent="0.4">
      <c r="A2" s="58"/>
    </row>
    <row r="3" spans="1:32" x14ac:dyDescent="0.4">
      <c r="A3" s="58" t="s">
        <v>213</v>
      </c>
    </row>
    <row r="4" spans="1:32" x14ac:dyDescent="0.4">
      <c r="G4" s="145" t="s">
        <v>214</v>
      </c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7"/>
    </row>
    <row r="5" spans="1:32" x14ac:dyDescent="0.4">
      <c r="A5" s="148" t="s">
        <v>215</v>
      </c>
      <c r="B5" s="149"/>
      <c r="C5" s="149"/>
      <c r="D5" s="150"/>
      <c r="G5" s="151"/>
      <c r="H5" s="152"/>
      <c r="I5" s="152"/>
      <c r="J5" s="152"/>
      <c r="K5" s="153"/>
      <c r="L5" s="153"/>
      <c r="M5" s="153"/>
      <c r="N5" s="153"/>
      <c r="O5" s="153"/>
      <c r="P5" s="153"/>
      <c r="Q5" s="153"/>
      <c r="R5" s="153"/>
      <c r="S5" s="153" t="s">
        <v>313</v>
      </c>
      <c r="T5" s="153"/>
      <c r="U5" s="153"/>
      <c r="V5" s="152"/>
      <c r="W5" s="152"/>
      <c r="X5" s="152"/>
      <c r="Y5" s="154"/>
      <c r="AB5" s="145" t="s">
        <v>216</v>
      </c>
      <c r="AC5" s="146"/>
      <c r="AD5" s="146"/>
      <c r="AE5" s="147"/>
    </row>
    <row r="6" spans="1:32" x14ac:dyDescent="0.4">
      <c r="A6" s="151"/>
      <c r="B6" s="152"/>
      <c r="C6" s="152"/>
      <c r="D6" s="155" t="s">
        <v>217</v>
      </c>
      <c r="G6" s="156" t="s">
        <v>218</v>
      </c>
      <c r="H6" s="157"/>
      <c r="I6" s="157"/>
      <c r="J6" s="158"/>
      <c r="K6" s="159"/>
      <c r="U6" s="160"/>
      <c r="V6" s="157"/>
      <c r="W6" s="157"/>
      <c r="X6" s="157"/>
      <c r="Y6" s="161" t="s">
        <v>218</v>
      </c>
      <c r="AB6" s="151" t="s">
        <v>218</v>
      </c>
      <c r="AC6" s="152"/>
      <c r="AD6" s="152"/>
      <c r="AE6" s="154"/>
    </row>
    <row r="7" spans="1:32" x14ac:dyDescent="0.4">
      <c r="A7" s="151"/>
      <c r="B7" s="152"/>
      <c r="C7" s="152"/>
      <c r="D7" s="155" t="s">
        <v>219</v>
      </c>
      <c r="G7" s="151" t="s">
        <v>220</v>
      </c>
      <c r="H7" s="152"/>
      <c r="I7" s="152"/>
      <c r="J7" s="154"/>
      <c r="U7" s="160"/>
      <c r="V7" s="152"/>
      <c r="W7" s="152"/>
      <c r="X7" s="152"/>
      <c r="Y7" s="162" t="s">
        <v>220</v>
      </c>
      <c r="AB7" s="151" t="s">
        <v>220</v>
      </c>
      <c r="AC7" s="152"/>
      <c r="AD7" s="152"/>
      <c r="AE7" s="154"/>
    </row>
    <row r="8" spans="1:32" x14ac:dyDescent="0.4">
      <c r="A8" s="151"/>
      <c r="B8" s="152"/>
      <c r="C8" s="152"/>
      <c r="D8" s="162" t="s">
        <v>221</v>
      </c>
      <c r="G8" s="151" t="s">
        <v>222</v>
      </c>
      <c r="H8" s="152"/>
      <c r="I8" s="152"/>
      <c r="J8" s="154"/>
      <c r="U8" s="165"/>
      <c r="V8" s="151"/>
      <c r="W8" s="152"/>
      <c r="X8" s="152"/>
      <c r="Y8" s="162" t="s">
        <v>221</v>
      </c>
      <c r="AB8" s="351" t="s">
        <v>222</v>
      </c>
      <c r="AC8" s="352"/>
      <c r="AD8" s="352"/>
      <c r="AE8" s="353"/>
    </row>
    <row r="9" spans="1:32" x14ac:dyDescent="0.4">
      <c r="A9" s="159"/>
      <c r="D9" s="163" t="s">
        <v>223</v>
      </c>
      <c r="E9" s="165"/>
      <c r="G9" s="151" t="s">
        <v>224</v>
      </c>
      <c r="H9" s="152"/>
      <c r="I9" s="152"/>
      <c r="J9" s="154"/>
      <c r="U9" s="165"/>
      <c r="V9" s="151"/>
      <c r="W9" s="152"/>
      <c r="X9" s="152"/>
      <c r="Y9" s="162" t="s">
        <v>223</v>
      </c>
      <c r="AB9" s="351" t="s">
        <v>224</v>
      </c>
      <c r="AC9" s="352"/>
      <c r="AD9" s="352"/>
      <c r="AE9" s="353"/>
    </row>
    <row r="10" spans="1:32" x14ac:dyDescent="0.4">
      <c r="A10" s="151"/>
      <c r="B10" s="152"/>
      <c r="C10" s="152"/>
      <c r="D10" s="162" t="s">
        <v>228</v>
      </c>
      <c r="G10" s="151" t="s">
        <v>229</v>
      </c>
      <c r="H10" s="152"/>
      <c r="I10" s="152"/>
      <c r="J10" s="154"/>
      <c r="K10" s="165"/>
      <c r="U10" s="165"/>
      <c r="V10" s="165"/>
      <c r="W10" s="165"/>
      <c r="X10" s="165"/>
      <c r="Y10" s="163"/>
      <c r="AB10" s="165"/>
      <c r="AC10" s="165"/>
      <c r="AD10" s="165"/>
      <c r="AE10" s="165"/>
      <c r="AF10" s="165"/>
    </row>
    <row r="11" spans="1:32" x14ac:dyDescent="0.4">
      <c r="A11" s="151"/>
      <c r="B11" s="152"/>
      <c r="C11" s="152"/>
      <c r="D11" s="162" t="s">
        <v>249</v>
      </c>
      <c r="G11" s="151" t="s">
        <v>249</v>
      </c>
      <c r="H11" s="152"/>
      <c r="I11" s="152"/>
      <c r="J11" s="154"/>
      <c r="K11" s="165"/>
      <c r="U11" s="165"/>
      <c r="V11" s="165"/>
      <c r="W11" s="165"/>
      <c r="X11" s="165"/>
      <c r="Y11" s="163"/>
      <c r="AB11" s="165"/>
      <c r="AC11" s="165"/>
      <c r="AD11" s="165"/>
      <c r="AE11" s="165"/>
      <c r="AF11" s="165"/>
    </row>
    <row r="12" spans="1:32" x14ac:dyDescent="0.4">
      <c r="A12" s="151"/>
      <c r="B12" s="152"/>
      <c r="C12" s="152"/>
      <c r="D12" s="162" t="s">
        <v>250</v>
      </c>
      <c r="G12" s="151" t="s">
        <v>250</v>
      </c>
      <c r="H12" s="152"/>
      <c r="I12" s="152"/>
      <c r="J12" s="154"/>
      <c r="K12" s="165"/>
      <c r="U12" s="165"/>
      <c r="V12" s="165"/>
      <c r="W12" s="165"/>
      <c r="X12" s="165"/>
      <c r="Y12" s="163"/>
      <c r="AB12" s="165"/>
      <c r="AC12" s="165"/>
      <c r="AD12" s="165"/>
      <c r="AE12" s="165"/>
      <c r="AF12" s="165"/>
    </row>
    <row r="13" spans="1:32" x14ac:dyDescent="0.4">
      <c r="A13" s="165"/>
      <c r="B13" s="165"/>
      <c r="C13" s="165"/>
      <c r="D13" s="166"/>
      <c r="G13" s="159"/>
      <c r="H13" s="165"/>
      <c r="I13" s="165"/>
      <c r="J13" s="165"/>
      <c r="K13" s="165"/>
      <c r="U13" s="165"/>
      <c r="V13" s="157"/>
      <c r="W13" s="157"/>
      <c r="X13" s="157"/>
      <c r="Y13" s="161"/>
      <c r="AB13" s="157"/>
      <c r="AC13" s="157"/>
      <c r="AD13" s="157"/>
      <c r="AE13" s="157"/>
      <c r="AF13" s="165"/>
    </row>
    <row r="14" spans="1:32" x14ac:dyDescent="0.4">
      <c r="G14" s="159"/>
      <c r="Q14" s="341" t="s">
        <v>225</v>
      </c>
      <c r="R14" s="342"/>
      <c r="S14" s="343"/>
      <c r="U14" s="160"/>
      <c r="V14" s="152"/>
      <c r="W14" s="152"/>
      <c r="X14" s="152"/>
      <c r="Y14" s="162" t="s">
        <v>226</v>
      </c>
      <c r="AB14" s="145" t="s">
        <v>227</v>
      </c>
      <c r="AC14" s="146"/>
      <c r="AD14" s="146"/>
      <c r="AE14" s="147"/>
    </row>
    <row r="15" spans="1:32" x14ac:dyDescent="0.4">
      <c r="G15" s="159"/>
      <c r="Q15" s="344"/>
      <c r="R15" s="345"/>
      <c r="S15" s="346"/>
      <c r="V15" s="152"/>
      <c r="Y15" s="160"/>
    </row>
    <row r="16" spans="1:32" x14ac:dyDescent="0.4">
      <c r="G16" s="159"/>
      <c r="Q16" s="347"/>
      <c r="R16" s="348"/>
      <c r="S16" s="349"/>
      <c r="U16" s="160"/>
      <c r="V16" s="152"/>
      <c r="W16" s="152"/>
      <c r="X16" s="152"/>
      <c r="Y16" s="162" t="s">
        <v>230</v>
      </c>
    </row>
    <row r="17" spans="7:34" x14ac:dyDescent="0.4">
      <c r="G17" s="159"/>
      <c r="M17" s="350" t="s">
        <v>231</v>
      </c>
      <c r="N17" s="342"/>
      <c r="O17" s="343"/>
      <c r="V17" s="152"/>
      <c r="Y17" s="160"/>
    </row>
    <row r="18" spans="7:34" x14ac:dyDescent="0.4">
      <c r="G18" s="159"/>
      <c r="M18" s="347"/>
      <c r="N18" s="348"/>
      <c r="O18" s="349"/>
      <c r="U18" s="160"/>
      <c r="V18" s="152"/>
      <c r="W18" s="152"/>
      <c r="X18" s="152"/>
      <c r="Y18" s="162" t="s">
        <v>232</v>
      </c>
    </row>
    <row r="19" spans="7:34" x14ac:dyDescent="0.4">
      <c r="G19" s="159"/>
      <c r="Y19" s="160"/>
    </row>
    <row r="20" spans="7:34" x14ac:dyDescent="0.4">
      <c r="G20" s="159"/>
      <c r="Y20" s="160"/>
    </row>
    <row r="21" spans="7:34" x14ac:dyDescent="0.4">
      <c r="G21" s="159"/>
      <c r="Y21" s="160"/>
    </row>
    <row r="22" spans="7:34" x14ac:dyDescent="0.4">
      <c r="G22" s="156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8"/>
    </row>
    <row r="25" spans="7:34" x14ac:dyDescent="0.4">
      <c r="J25" t="s">
        <v>314</v>
      </c>
      <c r="O25" t="s">
        <v>315</v>
      </c>
      <c r="U25" t="s">
        <v>316</v>
      </c>
      <c r="AH25" t="s">
        <v>235</v>
      </c>
    </row>
    <row r="26" spans="7:34" x14ac:dyDescent="0.4">
      <c r="K26" t="s">
        <v>233</v>
      </c>
      <c r="P26" t="s">
        <v>266</v>
      </c>
    </row>
    <row r="27" spans="7:34" x14ac:dyDescent="0.4">
      <c r="K27" t="s">
        <v>234</v>
      </c>
      <c r="P27" t="s">
        <v>267</v>
      </c>
    </row>
    <row r="28" spans="7:34" x14ac:dyDescent="0.4">
      <c r="P28" t="s">
        <v>268</v>
      </c>
    </row>
    <row r="29" spans="7:34" x14ac:dyDescent="0.4">
      <c r="O29" t="s">
        <v>269</v>
      </c>
    </row>
    <row r="30" spans="7:34" x14ac:dyDescent="0.4">
      <c r="O30" t="s">
        <v>270</v>
      </c>
    </row>
  </sheetData>
  <mergeCells count="4">
    <mergeCell ref="Q14:S16"/>
    <mergeCell ref="M17:O18"/>
    <mergeCell ref="AB9:AE9"/>
    <mergeCell ref="AB8:AE8"/>
  </mergeCells>
  <phoneticPr fontId="1"/>
  <pageMargins left="0.25" right="0.25" top="0.75" bottom="0.75" header="0.3" footer="0.3"/>
  <pageSetup paperSize="9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8DD0B-BD3C-4AB5-9B77-89CD614C65EA}">
  <sheetPr codeName="Sheet4">
    <pageSetUpPr fitToPage="1"/>
  </sheetPr>
  <dimension ref="A1:K67"/>
  <sheetViews>
    <sheetView topLeftCell="B64" zoomScale="80" zoomScaleNormal="80" workbookViewId="0">
      <selection activeCell="O51" sqref="O51"/>
    </sheetView>
  </sheetViews>
  <sheetFormatPr defaultColWidth="9" defaultRowHeight="18.75" x14ac:dyDescent="0.4"/>
  <cols>
    <col min="1" max="1" width="3.625" style="69" customWidth="1"/>
    <col min="2" max="2" width="12.25" style="69" customWidth="1"/>
    <col min="3" max="3" width="21.5" style="69" customWidth="1"/>
    <col min="4" max="4" width="17.5" style="77" customWidth="1"/>
    <col min="5" max="5" width="14.75" style="86" customWidth="1"/>
    <col min="6" max="6" width="17.25" style="69" customWidth="1"/>
    <col min="7" max="7" width="23.5" style="69" customWidth="1"/>
    <col min="8" max="8" width="9.125" style="69" bestFit="1" customWidth="1"/>
    <col min="9" max="10" width="11.625" style="69" customWidth="1"/>
    <col min="11" max="11" width="47" style="69" bestFit="1" customWidth="1"/>
    <col min="12" max="16384" width="9" style="69"/>
  </cols>
  <sheetData>
    <row r="1" spans="1:1" ht="33" x14ac:dyDescent="0.4">
      <c r="A1" s="68" t="s">
        <v>102</v>
      </c>
    </row>
    <row r="19" spans="2:10" ht="24" x14ac:dyDescent="0.4">
      <c r="B19" s="98" t="s">
        <v>136</v>
      </c>
      <c r="C19" s="98" t="s">
        <v>139</v>
      </c>
      <c r="D19" s="98" t="s">
        <v>141</v>
      </c>
      <c r="E19" s="370" t="s">
        <v>142</v>
      </c>
      <c r="F19" s="370"/>
    </row>
    <row r="20" spans="2:10" ht="75" customHeight="1" x14ac:dyDescent="0.4">
      <c r="B20" s="92" t="s">
        <v>137</v>
      </c>
      <c r="C20" s="92" t="s">
        <v>140</v>
      </c>
      <c r="D20" s="93" t="s">
        <v>143</v>
      </c>
      <c r="E20" s="372" t="s">
        <v>156</v>
      </c>
      <c r="F20" s="372"/>
    </row>
    <row r="21" spans="2:10" x14ac:dyDescent="0.4">
      <c r="B21" s="94" t="s">
        <v>138</v>
      </c>
      <c r="C21" s="94"/>
      <c r="D21" s="95" t="s">
        <v>144</v>
      </c>
      <c r="E21" s="371"/>
      <c r="F21" s="371"/>
    </row>
    <row r="22" spans="2:10" ht="37.5" x14ac:dyDescent="0.4">
      <c r="B22" s="92" t="s">
        <v>145</v>
      </c>
      <c r="C22" s="94" t="s">
        <v>146</v>
      </c>
      <c r="D22" s="95"/>
      <c r="E22" s="371" t="s">
        <v>157</v>
      </c>
      <c r="F22" s="371"/>
    </row>
    <row r="23" spans="2:10" ht="37.5" x14ac:dyDescent="0.4">
      <c r="B23" s="92" t="s">
        <v>148</v>
      </c>
      <c r="C23" s="94" t="s">
        <v>147</v>
      </c>
      <c r="D23" s="95"/>
      <c r="E23" s="371"/>
      <c r="F23" s="371"/>
    </row>
    <row r="24" spans="2:10" x14ac:dyDescent="0.4">
      <c r="B24" s="94" t="s">
        <v>149</v>
      </c>
      <c r="C24" s="94"/>
      <c r="D24" s="95" t="s">
        <v>144</v>
      </c>
      <c r="E24" s="371"/>
      <c r="F24" s="371"/>
    </row>
    <row r="25" spans="2:10" ht="93.75" customHeight="1" x14ac:dyDescent="0.4">
      <c r="B25" s="92" t="s">
        <v>150</v>
      </c>
      <c r="C25" s="92" t="s">
        <v>152</v>
      </c>
      <c r="D25" s="93" t="s">
        <v>154</v>
      </c>
      <c r="E25" s="372" t="s">
        <v>158</v>
      </c>
      <c r="F25" s="372"/>
    </row>
    <row r="26" spans="2:10" ht="37.5" x14ac:dyDescent="0.4">
      <c r="B26" s="92" t="s">
        <v>151</v>
      </c>
      <c r="C26" s="94" t="s">
        <v>153</v>
      </c>
      <c r="D26" s="95" t="s">
        <v>155</v>
      </c>
      <c r="E26" s="371" t="s">
        <v>159</v>
      </c>
      <c r="F26" s="371"/>
    </row>
    <row r="29" spans="2:10" ht="48" x14ac:dyDescent="0.4">
      <c r="B29" s="99" t="s">
        <v>160</v>
      </c>
      <c r="C29" s="100" t="s">
        <v>162</v>
      </c>
      <c r="D29" s="100" t="s">
        <v>163</v>
      </c>
      <c r="E29" s="100" t="s">
        <v>164</v>
      </c>
      <c r="F29" s="100" t="s">
        <v>165</v>
      </c>
      <c r="G29" s="100" t="s">
        <v>175</v>
      </c>
      <c r="H29" s="100" t="s">
        <v>166</v>
      </c>
      <c r="I29" s="100" t="s">
        <v>167</v>
      </c>
      <c r="J29" s="100" t="s">
        <v>168</v>
      </c>
    </row>
    <row r="30" spans="2:10" ht="56.25" x14ac:dyDescent="0.4">
      <c r="B30" s="93" t="s">
        <v>161</v>
      </c>
      <c r="C30" s="93" t="s">
        <v>169</v>
      </c>
      <c r="D30" s="93" t="s">
        <v>170</v>
      </c>
      <c r="E30" s="93" t="s">
        <v>171</v>
      </c>
      <c r="F30" s="93" t="s">
        <v>172</v>
      </c>
      <c r="G30" s="93" t="s">
        <v>173</v>
      </c>
      <c r="H30" s="93" t="s">
        <v>174</v>
      </c>
      <c r="I30" s="93" t="s">
        <v>176</v>
      </c>
      <c r="J30" s="93" t="s">
        <v>177</v>
      </c>
    </row>
    <row r="33" spans="1:11" ht="72" x14ac:dyDescent="0.4">
      <c r="B33" s="102" t="s">
        <v>178</v>
      </c>
      <c r="C33" s="102" t="s">
        <v>179</v>
      </c>
      <c r="D33" s="100" t="s">
        <v>180</v>
      </c>
      <c r="E33" s="373" t="s">
        <v>181</v>
      </c>
      <c r="F33" s="373"/>
      <c r="G33" s="373"/>
      <c r="H33" s="373"/>
    </row>
    <row r="34" spans="1:11" x14ac:dyDescent="0.4">
      <c r="B34" s="94" t="s">
        <v>183</v>
      </c>
      <c r="C34" s="94" t="s">
        <v>184</v>
      </c>
      <c r="D34" s="95" t="s">
        <v>185</v>
      </c>
      <c r="E34" s="371" t="s">
        <v>187</v>
      </c>
      <c r="F34" s="371"/>
      <c r="G34" s="371"/>
      <c r="H34" s="371"/>
    </row>
    <row r="35" spans="1:11" x14ac:dyDescent="0.4">
      <c r="B35" s="94" t="s">
        <v>182</v>
      </c>
      <c r="C35" s="94" t="s">
        <v>186</v>
      </c>
      <c r="D35" s="95" t="s">
        <v>185</v>
      </c>
      <c r="E35" s="371" t="s">
        <v>188</v>
      </c>
      <c r="F35" s="371"/>
      <c r="G35" s="371"/>
      <c r="H35" s="94"/>
    </row>
    <row r="37" spans="1:11" x14ac:dyDescent="0.4">
      <c r="B37" s="69">
        <v>10</v>
      </c>
      <c r="C37" s="69" t="str">
        <f>HEX2BIN(B37)</f>
        <v>10000</v>
      </c>
    </row>
    <row r="38" spans="1:11" x14ac:dyDescent="0.4">
      <c r="C38" s="69">
        <f>HEX2DEC(B37)</f>
        <v>16</v>
      </c>
    </row>
    <row r="41" spans="1:11" ht="33" x14ac:dyDescent="0.4">
      <c r="A41" s="68" t="s">
        <v>102</v>
      </c>
    </row>
    <row r="43" spans="1:11" ht="25.5" x14ac:dyDescent="0.4">
      <c r="A43" s="70" t="s">
        <v>189</v>
      </c>
    </row>
    <row r="44" spans="1:11" ht="25.5" x14ac:dyDescent="0.4">
      <c r="B44" s="70" t="s">
        <v>197</v>
      </c>
    </row>
    <row r="45" spans="1:11" ht="18.75" customHeight="1" x14ac:dyDescent="0.4">
      <c r="B45" s="357" t="s">
        <v>103</v>
      </c>
      <c r="C45" s="357"/>
      <c r="D45" s="360" t="s">
        <v>104</v>
      </c>
      <c r="E45" s="358" t="s">
        <v>119</v>
      </c>
      <c r="F45" s="358" t="s">
        <v>130</v>
      </c>
      <c r="G45" s="360" t="s">
        <v>105</v>
      </c>
      <c r="H45" s="360" t="s">
        <v>106</v>
      </c>
      <c r="I45" s="358" t="s">
        <v>107</v>
      </c>
      <c r="J45" s="358" t="s">
        <v>108</v>
      </c>
      <c r="K45" s="357" t="s">
        <v>109</v>
      </c>
    </row>
    <row r="46" spans="1:11" x14ac:dyDescent="0.4">
      <c r="B46" s="73" t="s">
        <v>110</v>
      </c>
      <c r="C46" s="73" t="s">
        <v>111</v>
      </c>
      <c r="D46" s="361"/>
      <c r="E46" s="359"/>
      <c r="F46" s="359"/>
      <c r="G46" s="361"/>
      <c r="H46" s="361"/>
      <c r="I46" s="359"/>
      <c r="J46" s="359"/>
      <c r="K46" s="357"/>
    </row>
    <row r="47" spans="1:11" ht="37.5" x14ac:dyDescent="0.4">
      <c r="B47" s="354" t="s">
        <v>134</v>
      </c>
      <c r="C47" s="354" t="s">
        <v>135</v>
      </c>
      <c r="D47" s="354" t="s">
        <v>192</v>
      </c>
      <c r="E47" s="105" t="s">
        <v>122</v>
      </c>
      <c r="F47" s="105" t="s">
        <v>205</v>
      </c>
      <c r="G47" s="106" t="s">
        <v>201</v>
      </c>
      <c r="H47" s="362"/>
      <c r="I47" s="104" t="s">
        <v>128</v>
      </c>
      <c r="J47" s="104">
        <v>16</v>
      </c>
      <c r="K47" s="107" t="s">
        <v>126</v>
      </c>
    </row>
    <row r="48" spans="1:11" ht="37.5" x14ac:dyDescent="0.4">
      <c r="B48" s="355"/>
      <c r="C48" s="355"/>
      <c r="D48" s="355"/>
      <c r="E48" s="87" t="s">
        <v>123</v>
      </c>
      <c r="F48" s="87" t="s">
        <v>205</v>
      </c>
      <c r="G48" s="97" t="s">
        <v>202</v>
      </c>
      <c r="H48" s="363"/>
      <c r="I48" s="90" t="s">
        <v>191</v>
      </c>
      <c r="J48" s="90">
        <v>16</v>
      </c>
      <c r="K48" s="83" t="s">
        <v>126</v>
      </c>
    </row>
    <row r="49" spans="2:11" ht="37.5" x14ac:dyDescent="0.4">
      <c r="B49" s="355"/>
      <c r="C49" s="355"/>
      <c r="D49" s="355"/>
      <c r="E49" s="87" t="s">
        <v>124</v>
      </c>
      <c r="F49" s="87" t="s">
        <v>206</v>
      </c>
      <c r="G49" s="97" t="s">
        <v>203</v>
      </c>
      <c r="H49" s="363"/>
      <c r="I49" s="90" t="s">
        <v>190</v>
      </c>
      <c r="J49" s="90">
        <v>16</v>
      </c>
      <c r="K49" s="83" t="s">
        <v>126</v>
      </c>
    </row>
    <row r="50" spans="2:11" ht="37.5" x14ac:dyDescent="0.4">
      <c r="B50" s="355"/>
      <c r="C50" s="355"/>
      <c r="D50" s="355"/>
      <c r="E50" s="87" t="s">
        <v>125</v>
      </c>
      <c r="F50" s="88" t="s">
        <v>206</v>
      </c>
      <c r="G50" s="96" t="s">
        <v>204</v>
      </c>
      <c r="H50" s="363"/>
      <c r="I50" s="90" t="s">
        <v>190</v>
      </c>
      <c r="J50" s="79">
        <v>16</v>
      </c>
      <c r="K50" s="83" t="s">
        <v>126</v>
      </c>
    </row>
    <row r="51" spans="2:11" s="71" customFormat="1" ht="37.5" x14ac:dyDescent="0.4">
      <c r="B51" s="355"/>
      <c r="C51" s="355"/>
      <c r="D51" s="365" t="s">
        <v>273</v>
      </c>
      <c r="E51" s="367" t="s">
        <v>129</v>
      </c>
      <c r="F51" s="368" t="s">
        <v>207</v>
      </c>
      <c r="G51" s="80" t="s">
        <v>301</v>
      </c>
      <c r="H51" s="363"/>
      <c r="I51" s="79">
        <v>0</v>
      </c>
      <c r="J51" s="81">
        <v>1</v>
      </c>
      <c r="K51" s="72" t="s">
        <v>120</v>
      </c>
    </row>
    <row r="52" spans="2:11" s="71" customFormat="1" ht="37.5" x14ac:dyDescent="0.4">
      <c r="B52" s="355"/>
      <c r="C52" s="355"/>
      <c r="D52" s="355"/>
      <c r="E52" s="368"/>
      <c r="F52" s="368"/>
      <c r="G52" s="80" t="s">
        <v>302</v>
      </c>
      <c r="H52" s="363"/>
      <c r="I52" s="81">
        <v>1</v>
      </c>
      <c r="J52" s="81">
        <v>1</v>
      </c>
      <c r="K52" s="72" t="s">
        <v>120</v>
      </c>
    </row>
    <row r="53" spans="2:11" s="71" customFormat="1" ht="37.5" x14ac:dyDescent="0.4">
      <c r="B53" s="355"/>
      <c r="C53" s="355"/>
      <c r="D53" s="355"/>
      <c r="E53" s="368"/>
      <c r="F53" s="368"/>
      <c r="G53" s="80" t="s">
        <v>303</v>
      </c>
      <c r="H53" s="363"/>
      <c r="I53" s="81">
        <v>2</v>
      </c>
      <c r="J53" s="81">
        <v>1</v>
      </c>
      <c r="K53" s="82" t="s">
        <v>120</v>
      </c>
    </row>
    <row r="54" spans="2:11" s="71" customFormat="1" ht="37.5" x14ac:dyDescent="0.4">
      <c r="B54" s="355"/>
      <c r="C54" s="355"/>
      <c r="D54" s="355"/>
      <c r="E54" s="368"/>
      <c r="F54" s="368"/>
      <c r="G54" s="80" t="s">
        <v>304</v>
      </c>
      <c r="H54" s="363"/>
      <c r="I54" s="81">
        <v>3</v>
      </c>
      <c r="J54" s="81">
        <v>1</v>
      </c>
      <c r="K54" s="83" t="s">
        <v>120</v>
      </c>
    </row>
    <row r="55" spans="2:11" s="71" customFormat="1" ht="37.5" x14ac:dyDescent="0.4">
      <c r="B55" s="355"/>
      <c r="C55" s="355"/>
      <c r="D55" s="355"/>
      <c r="E55" s="368"/>
      <c r="F55" s="368"/>
      <c r="G55" s="80" t="s">
        <v>305</v>
      </c>
      <c r="H55" s="363"/>
      <c r="I55" s="81">
        <v>4</v>
      </c>
      <c r="J55" s="81">
        <v>1</v>
      </c>
      <c r="K55" s="72" t="s">
        <v>120</v>
      </c>
    </row>
    <row r="56" spans="2:11" s="71" customFormat="1" ht="37.5" x14ac:dyDescent="0.4">
      <c r="B56" s="355"/>
      <c r="C56" s="355"/>
      <c r="D56" s="355"/>
      <c r="E56" s="368"/>
      <c r="F56" s="368"/>
      <c r="G56" s="80" t="s">
        <v>306</v>
      </c>
      <c r="H56" s="363"/>
      <c r="I56" s="81">
        <v>5</v>
      </c>
      <c r="J56" s="81">
        <v>1</v>
      </c>
      <c r="K56" s="82" t="s">
        <v>120</v>
      </c>
    </row>
    <row r="57" spans="2:11" s="71" customFormat="1" ht="37.5" x14ac:dyDescent="0.4">
      <c r="B57" s="355"/>
      <c r="C57" s="355"/>
      <c r="D57" s="355"/>
      <c r="E57" s="368"/>
      <c r="F57" s="368"/>
      <c r="G57" s="80" t="s">
        <v>307</v>
      </c>
      <c r="H57" s="363"/>
      <c r="I57" s="81">
        <v>6</v>
      </c>
      <c r="J57" s="81">
        <v>1</v>
      </c>
      <c r="K57" s="72" t="s">
        <v>120</v>
      </c>
    </row>
    <row r="58" spans="2:11" s="71" customFormat="1" ht="37.5" x14ac:dyDescent="0.4">
      <c r="B58" s="355"/>
      <c r="C58" s="355"/>
      <c r="D58" s="355"/>
      <c r="E58" s="368"/>
      <c r="F58" s="368"/>
      <c r="G58" s="80" t="s">
        <v>308</v>
      </c>
      <c r="H58" s="363"/>
      <c r="I58" s="81">
        <v>7</v>
      </c>
      <c r="J58" s="81">
        <v>1</v>
      </c>
      <c r="K58" s="82" t="s">
        <v>120</v>
      </c>
    </row>
    <row r="59" spans="2:11" s="71" customFormat="1" ht="37.5" x14ac:dyDescent="0.4">
      <c r="B59" s="355"/>
      <c r="C59" s="355"/>
      <c r="D59" s="355"/>
      <c r="E59" s="368"/>
      <c r="F59" s="368"/>
      <c r="G59" s="80" t="s">
        <v>309</v>
      </c>
      <c r="H59" s="363"/>
      <c r="I59" s="81">
        <v>8</v>
      </c>
      <c r="J59" s="81">
        <v>1</v>
      </c>
      <c r="K59" s="83" t="s">
        <v>120</v>
      </c>
    </row>
    <row r="60" spans="2:11" s="71" customFormat="1" ht="37.5" x14ac:dyDescent="0.4">
      <c r="B60" s="355"/>
      <c r="C60" s="355"/>
      <c r="D60" s="355"/>
      <c r="E60" s="368"/>
      <c r="F60" s="368"/>
      <c r="G60" s="80" t="s">
        <v>310</v>
      </c>
      <c r="H60" s="363"/>
      <c r="I60" s="81">
        <v>9</v>
      </c>
      <c r="J60" s="81">
        <v>1</v>
      </c>
      <c r="K60" s="72" t="s">
        <v>120</v>
      </c>
    </row>
    <row r="61" spans="2:11" s="71" customFormat="1" x14ac:dyDescent="0.4">
      <c r="B61" s="355"/>
      <c r="C61" s="355"/>
      <c r="D61" s="355"/>
      <c r="E61" s="369"/>
      <c r="F61" s="369"/>
      <c r="G61" s="80" t="s">
        <v>311</v>
      </c>
      <c r="H61" s="363"/>
      <c r="I61" s="81" t="s">
        <v>127</v>
      </c>
      <c r="J61" s="81" t="s">
        <v>131</v>
      </c>
      <c r="K61" s="82"/>
    </row>
    <row r="62" spans="2:11" s="71" customFormat="1" x14ac:dyDescent="0.4">
      <c r="B62" s="355"/>
      <c r="C62" s="355"/>
      <c r="D62" s="366"/>
      <c r="E62" s="87" t="s">
        <v>117</v>
      </c>
      <c r="F62" s="88" t="s">
        <v>208</v>
      </c>
      <c r="G62" s="74" t="s">
        <v>312</v>
      </c>
      <c r="H62" s="363"/>
      <c r="I62" s="79" t="s">
        <v>128</v>
      </c>
      <c r="J62" s="103" t="s">
        <v>131</v>
      </c>
      <c r="K62" s="72"/>
    </row>
    <row r="63" spans="2:11" s="71" customFormat="1" ht="37.5" x14ac:dyDescent="0.4">
      <c r="B63" s="355"/>
      <c r="C63" s="355"/>
      <c r="D63" s="355" t="s">
        <v>193</v>
      </c>
      <c r="E63" s="88" t="s">
        <v>118</v>
      </c>
      <c r="F63" s="88" t="s">
        <v>209</v>
      </c>
      <c r="G63" s="96" t="s">
        <v>341</v>
      </c>
      <c r="H63" s="363"/>
      <c r="I63" s="103" t="s">
        <v>128</v>
      </c>
      <c r="J63" s="79">
        <v>16</v>
      </c>
      <c r="K63" s="72" t="s">
        <v>132</v>
      </c>
    </row>
    <row r="64" spans="2:11" s="71" customFormat="1" ht="37.5" x14ac:dyDescent="0.4">
      <c r="B64" s="356"/>
      <c r="C64" s="356"/>
      <c r="D64" s="356"/>
      <c r="E64" s="89" t="s">
        <v>121</v>
      </c>
      <c r="F64" s="89" t="s">
        <v>210</v>
      </c>
      <c r="G64" s="101" t="s">
        <v>342</v>
      </c>
      <c r="H64" s="364"/>
      <c r="I64" s="91" t="s">
        <v>190</v>
      </c>
      <c r="J64" s="91">
        <v>16</v>
      </c>
      <c r="K64" s="78" t="s">
        <v>133</v>
      </c>
    </row>
    <row r="65" spans="2:11" s="71" customFormat="1" x14ac:dyDescent="0.4">
      <c r="B65" s="75"/>
      <c r="C65" s="75"/>
      <c r="D65" s="76"/>
      <c r="E65" s="85"/>
      <c r="F65" s="85"/>
      <c r="G65" s="76"/>
      <c r="H65" s="75"/>
      <c r="I65" s="75"/>
      <c r="J65" s="75"/>
      <c r="K65" s="84"/>
    </row>
    <row r="66" spans="2:11" s="71" customFormat="1" x14ac:dyDescent="0.4">
      <c r="B66" s="75"/>
      <c r="C66" s="75"/>
      <c r="D66" s="76"/>
      <c r="E66" s="75"/>
      <c r="F66" s="75"/>
      <c r="G66" s="76"/>
      <c r="H66" s="75"/>
      <c r="I66" s="75"/>
      <c r="J66" s="75"/>
      <c r="K66" s="75"/>
    </row>
    <row r="67" spans="2:11" s="71" customFormat="1" x14ac:dyDescent="0.4">
      <c r="B67" s="75"/>
      <c r="C67" s="75"/>
      <c r="D67" s="76"/>
      <c r="E67" s="75"/>
      <c r="F67" s="75"/>
      <c r="G67" s="76"/>
      <c r="H67" s="75"/>
      <c r="I67" s="75"/>
      <c r="J67" s="75"/>
      <c r="K67" s="75"/>
    </row>
  </sheetData>
  <mergeCells count="28">
    <mergeCell ref="F51:F61"/>
    <mergeCell ref="E33:H33"/>
    <mergeCell ref="E34:H34"/>
    <mergeCell ref="E35:G35"/>
    <mergeCell ref="E20:F20"/>
    <mergeCell ref="E21:F21"/>
    <mergeCell ref="E19:F19"/>
    <mergeCell ref="E22:F22"/>
    <mergeCell ref="E26:F26"/>
    <mergeCell ref="E25:F25"/>
    <mergeCell ref="E24:F24"/>
    <mergeCell ref="E23:F23"/>
    <mergeCell ref="B47:B64"/>
    <mergeCell ref="C47:C64"/>
    <mergeCell ref="K45:K46"/>
    <mergeCell ref="I45:I46"/>
    <mergeCell ref="J45:J46"/>
    <mergeCell ref="B45:C45"/>
    <mergeCell ref="D45:D46"/>
    <mergeCell ref="G45:G46"/>
    <mergeCell ref="E45:E46"/>
    <mergeCell ref="F45:F46"/>
    <mergeCell ref="H45:H46"/>
    <mergeCell ref="H47:H64"/>
    <mergeCell ref="D47:D50"/>
    <mergeCell ref="D51:D62"/>
    <mergeCell ref="D63:D64"/>
    <mergeCell ref="E51:E61"/>
  </mergeCells>
  <phoneticPr fontId="1"/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要求事項</vt:lpstr>
      <vt:lpstr>動作・通信フロー</vt:lpstr>
      <vt:lpstr>配線システムズ</vt:lpstr>
      <vt:lpstr>CAN Protocol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Akihiro Ishiyama/石山 明洋</dc:creator>
  <cp:lastModifiedBy>Shoya Yano/矢野 翔也</cp:lastModifiedBy>
  <cp:lastPrinted>2023-03-02T07:56:51Z</cp:lastPrinted>
  <dcterms:created xsi:type="dcterms:W3CDTF">2021-12-15T07:05:28Z</dcterms:created>
  <dcterms:modified xsi:type="dcterms:W3CDTF">2023-03-03T04:22:29Z</dcterms:modified>
</cp:coreProperties>
</file>